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tabRatio="860" activeTab="3"/>
  </bookViews>
  <sheets>
    <sheet name="SİVAS KÖYDES ÖDENEK MİKTARLARI " sheetId="1" r:id="rId1"/>
    <sheet name="SİVAS KÖYDES UYG.İCMALİ" sheetId="2" r:id="rId2"/>
    <sheet name="SİVAS KÖYDES UYG.İCMALİ -ADET" sheetId="3" r:id="rId3"/>
    <sheet name="SİVAS KÖYDES ÖDENEK-HARCAMA İCM" sheetId="4" r:id="rId4"/>
  </sheets>
  <definedNames>
    <definedName name="_xlnm.Print_Area" localSheetId="3">'SİVAS KÖYDES ÖDENEK-HARCAMA İCM'!$A$1:$U$22</definedName>
  </definedNames>
  <calcPr fullCalcOnLoad="1"/>
</workbook>
</file>

<file path=xl/sharedStrings.xml><?xml version="1.0" encoding="utf-8"?>
<sst xmlns="http://schemas.openxmlformats.org/spreadsheetml/2006/main" count="164" uniqueCount="69">
  <si>
    <t>TOPLAM</t>
  </si>
  <si>
    <t>PROJE
DAĞILIMI</t>
  </si>
  <si>
    <t>Y I L L A R</t>
  </si>
  <si>
    <t>YAPILAN İŞİN 
CİNSİ</t>
  </si>
  <si>
    <t>KÖYDES ÖDENEK GENEL TOPLAMI</t>
  </si>
  <si>
    <t>KÖYDES HARCAMA GENEL TOPLAMI</t>
  </si>
  <si>
    <t>PARKE TAŞI  ( M2 )</t>
  </si>
  <si>
    <t>I.KAT ASFALT  ( KM )</t>
  </si>
  <si>
    <t>STABİLİZE ( KM )</t>
  </si>
  <si>
    <t>MENFEZ ( AD )</t>
  </si>
  <si>
    <t>KÖPRÜ ( AD )</t>
  </si>
  <si>
    <t>İÇMESUYU ( AD )</t>
  </si>
  <si>
    <t>SULAMA  ( HA )</t>
  </si>
  <si>
    <t xml:space="preserve"> KÖYYOLLARI</t>
  </si>
  <si>
    <t xml:space="preserve"> İÇMESULARI</t>
  </si>
  <si>
    <t xml:space="preserve"> SULAMA</t>
  </si>
  <si>
    <t xml:space="preserve"> ORTAK ALIM</t>
  </si>
  <si>
    <t>GENEL TOPLAM</t>
  </si>
  <si>
    <t>GENEL
 TOPLAM</t>
  </si>
  <si>
    <t xml:space="preserve">  BİTEN</t>
  </si>
  <si>
    <t xml:space="preserve">  DEVAM EDEN</t>
  </si>
  <si>
    <t xml:space="preserve">  BAŞLAMAYAN</t>
  </si>
  <si>
    <t xml:space="preserve">  TOPLAM</t>
  </si>
  <si>
    <t xml:space="preserve"> I.KAT ASFALT  </t>
  </si>
  <si>
    <t xml:space="preserve"> II.KAT ASFALT </t>
  </si>
  <si>
    <t xml:space="preserve"> STABİLİZE </t>
  </si>
  <si>
    <t xml:space="preserve"> MENFEZ </t>
  </si>
  <si>
    <t xml:space="preserve"> KÖPRÜ </t>
  </si>
  <si>
    <t xml:space="preserve"> İÇMESUYU </t>
  </si>
  <si>
    <t xml:space="preserve"> SULAMA  </t>
  </si>
  <si>
    <t xml:space="preserve"> PARKE TAŞI  </t>
  </si>
  <si>
    <t>MERKEZ</t>
  </si>
  <si>
    <t>AKINCILAR</t>
  </si>
  <si>
    <t>ALTINYAYLA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</si>
  <si>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</si>
  <si>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</si>
  <si>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</si>
  <si>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</si>
  <si>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</si>
  <si>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</si>
  <si>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</si>
  <si>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</si>
  <si>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</si>
  <si>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SUŞEHRİ</t>
  </si>
  <si>
    <t>ŞARKIŞLA</t>
  </si>
  <si>
    <t>ULAŞ</t>
  </si>
  <si>
    <t>YILDIZELİ</t>
  </si>
  <si>
    <t>ZARA</t>
  </si>
  <si>
    <t>ORTAK ALIM</t>
  </si>
  <si>
    <t>İLÇESİ</t>
  </si>
  <si>
    <t>ÖDENEK</t>
  </si>
  <si>
    <t xml:space="preserve">     ADET</t>
  </si>
  <si>
    <t xml:space="preserve"> SİVAS İLİ  
YILLAR BAZINDA KÖYDES PROJESİ UYGULAMA DURUMU İCMALİ          </t>
  </si>
  <si>
    <t>KANALİZASYON 
ATIKSU    ( AD )</t>
  </si>
  <si>
    <t xml:space="preserve">SİVAS İLİ
YILLAR BAZINDA KÖYDES PROJESİ UYGULAMA İCMALİ </t>
  </si>
  <si>
    <t xml:space="preserve"> KANALİZASYON 
 ATIKSU</t>
  </si>
  <si>
    <t xml:space="preserve"> KANALİZASYON
 ATIKSU</t>
  </si>
  <si>
    <t xml:space="preserve">                                                                                     SİVAS İLİ YILLAR BAZINDA ÖDENEK MİKTARLARI İCMALİ</t>
  </si>
  <si>
    <t xml:space="preserve">                                                                                     SİVAS İLİ YILLAR BAZINDA HARCAMA MİKTARLARI İCMALİ</t>
  </si>
  <si>
    <t xml:space="preserve">               SİVAS İLİ 
              KÖYDES PROJESİ ÖDENEK İCMALİ</t>
  </si>
  <si>
    <t>TOPLAM
TL</t>
  </si>
  <si>
    <t>KM / AD. / M2 / HA</t>
  </si>
  <si>
    <t>BAKIM-ONARIM
( ASFALT YAMA )</t>
  </si>
  <si>
    <t>BSK</t>
  </si>
  <si>
    <t>İSTİNAT DUVARI</t>
  </si>
  <si>
    <t>İSTİNAT DUVARI
( M3 )</t>
  </si>
  <si>
    <t xml:space="preserve">II.KAT ASFALT - 
YAMA ( KM ) </t>
  </si>
  <si>
    <t>31.03.2024 TARİHİ İTİBARIYLA</t>
  </si>
  <si>
    <t>31.03.2024  TARİHİ İTİBARIYLA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</si>
</sst>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#,##0.0"/>
    <numFmt numFmtId="201" formatCode="0.0"/>
    <numFmt numFmtId="202" formatCode="_-* #,##0.0_-;\-* #,##0.0_-;_-* &quot;-&quot;??_-;_-@_-"/>
    <numFmt numFmtId="203" formatCode="_-* #,##0_-;\-* #,##0_-;_-* &quot;-&quot;??_-;_-@_-"/>
    <numFmt numFmtId="204" formatCode="_-* #,##0.000_-;\-* #,##0.000_-;_-* &quot;-&quot;??_-;_-@_-"/>
    <numFmt numFmtId="205" formatCode="0.000"/>
    <numFmt numFmtId="206" formatCode="_-* #,##0_T_L_-;\-* #,##0_T_L_-;_-* &quot;-&quot;_T_L_-;_-@_-"/>
    <numFmt numFmtId="207" formatCode="_(* #,##0.00\ &quot;TL&quot;_);_(* \(#,##0.00\ &quot;TL&quot;\);_(* &quot;-&quot;??\ &quot;TL&quot;_);_(@_)"/>
    <numFmt numFmtId="208" formatCode="#.##000"/>
    <numFmt numFmtId="209" formatCode="\$#,#00"/>
    <numFmt numFmtId="210" formatCode="\M\os\t\h\ m\,\ yyyy"/>
    <numFmt numFmtId="211" formatCode="#,#00"/>
    <numFmt numFmtId="212" formatCode="#,"/>
    <numFmt numFmtId="213" formatCode="%#,#00"/>
    <numFmt numFmtId="214" formatCode="&quot;Evet&quot;;&quot;Evet&quot;;&quot;Hayır&quot;"/>
    <numFmt numFmtId="215" formatCode="&quot;Doğru&quot;;&quot;Doğru&quot;;&quot;Yanlış&quot;"/>
    <numFmt numFmtId="216" formatCode="&quot;Açık&quot;;&quot;Açık&quot;;&quot;Kapalı&quot;"/>
    <numFmt numFmtId="217" formatCode="[$¥€-2]\ #,##0.00_);[Red]\([$€-2]\ #,##0.00\)"/>
    <numFmt numFmtId="218" formatCode="#,##0.000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Tu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7.5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2"/>
      <color indexed="62"/>
      <name val="Arial"/>
      <family val="2"/>
    </font>
    <font>
      <b/>
      <sz val="13"/>
      <color indexed="18"/>
      <name val="Arial"/>
      <family val="2"/>
    </font>
    <font>
      <b/>
      <sz val="13"/>
      <color indexed="62"/>
      <name val="Arial"/>
      <family val="2"/>
    </font>
    <font>
      <sz val="14"/>
      <color indexed="18"/>
      <name val="Arial"/>
      <family val="2"/>
    </font>
    <font>
      <b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4"/>
      <color theme="4" tint="-0.4999699890613556"/>
      <name val="Arial"/>
      <family val="2"/>
    </font>
    <font>
      <b/>
      <sz val="13"/>
      <color theme="4" tint="-0.4999699890613556"/>
      <name val="Arial"/>
      <family val="2"/>
    </font>
    <font>
      <b/>
      <sz val="13"/>
      <color theme="4" tint="-0.24997000396251678"/>
      <name val="Arial"/>
      <family val="2"/>
    </font>
    <font>
      <sz val="14"/>
      <color theme="4" tint="-0.4999699890613556"/>
      <name val="Arial"/>
      <family val="2"/>
    </font>
    <font>
      <b/>
      <sz val="16"/>
      <color theme="4" tint="-0.2499700039625167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EC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8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8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8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9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9" fillId="3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4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3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5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1" fillId="38" borderId="9" applyNumberFormat="0" applyAlignment="0" applyProtection="0"/>
    <xf numFmtId="0" fontId="22" fillId="39" borderId="10" applyNumberFormat="0" applyAlignment="0" applyProtection="0"/>
    <xf numFmtId="208" fontId="29" fillId="0" borderId="0">
      <alignment/>
      <protection locked="0"/>
    </xf>
    <xf numFmtId="209" fontId="29" fillId="0" borderId="0">
      <alignment/>
      <protection locked="0"/>
    </xf>
    <xf numFmtId="0" fontId="46" fillId="40" borderId="11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0" fontId="19" fillId="38" borderId="12" applyNumberFormat="0" applyAlignment="0" applyProtection="0"/>
    <xf numFmtId="210" fontId="29" fillId="0" borderId="0">
      <alignment/>
      <protection locked="0"/>
    </xf>
    <xf numFmtId="0" fontId="13" fillId="0" borderId="0" applyNumberFormat="0" applyFill="0" applyBorder="0" applyAlignment="0" applyProtection="0"/>
    <xf numFmtId="211" fontId="29" fillId="0" borderId="0">
      <alignment/>
      <protection locked="0"/>
    </xf>
    <xf numFmtId="0" fontId="47" fillId="41" borderId="13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3" fillId="7" borderId="0" applyNumberFormat="0" applyBorder="0" applyAlignment="0" applyProtection="0"/>
    <xf numFmtId="212" fontId="30" fillId="0" borderId="0">
      <alignment/>
      <protection locked="0"/>
    </xf>
    <xf numFmtId="212" fontId="30" fillId="0" borderId="0">
      <alignment/>
      <protection locked="0"/>
    </xf>
    <xf numFmtId="0" fontId="16" fillId="0" borderId="4" applyNumberFormat="0" applyFill="0" applyAlignment="0" applyProtection="0"/>
    <xf numFmtId="0" fontId="17" fillId="0" borderId="6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8" fillId="40" borderId="13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1" fillId="38" borderId="9" applyNumberFormat="0" applyAlignment="0" applyProtection="0"/>
    <xf numFmtId="0" fontId="20" fillId="13" borderId="9" applyNumberFormat="0" applyAlignment="0" applyProtection="0"/>
    <xf numFmtId="0" fontId="49" fillId="42" borderId="14" applyNumberFormat="0" applyAlignment="0" applyProtection="0"/>
    <xf numFmtId="0" fontId="22" fillId="39" borderId="10" applyNumberFormat="0" applyAlignment="0" applyProtection="0"/>
    <xf numFmtId="0" fontId="22" fillId="39" borderId="10" applyNumberFormat="0" applyAlignment="0" applyProtection="0"/>
    <xf numFmtId="0" fontId="22" fillId="39" borderId="10" applyNumberFormat="0" applyAlignment="0" applyProtection="0"/>
    <xf numFmtId="0" fontId="50" fillId="4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5" fillId="0" borderId="2" applyNumberFormat="0" applyFill="0" applyAlignment="0" applyProtection="0"/>
    <xf numFmtId="0" fontId="25" fillId="45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46" borderId="15" applyNumberFormat="0" applyFont="0" applyAlignment="0" applyProtection="0"/>
    <xf numFmtId="0" fontId="0" fillId="47" borderId="16" applyNumberFormat="0" applyFont="0" applyAlignment="0" applyProtection="0"/>
    <xf numFmtId="0" fontId="0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7" borderId="16" applyNumberFormat="0" applyFont="0" applyAlignment="0" applyProtection="0"/>
    <xf numFmtId="0" fontId="11" fillId="46" borderId="15" applyNumberFormat="0" applyFont="0" applyAlignment="0" applyProtection="0"/>
    <xf numFmtId="0" fontId="28" fillId="47" borderId="16" applyNumberFormat="0" applyFont="0" applyAlignment="0" applyProtection="0"/>
    <xf numFmtId="0" fontId="53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9" fillId="38" borderId="12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13" fontId="29" fillId="0" borderId="0">
      <alignment/>
      <protection locked="0"/>
    </xf>
    <xf numFmtId="0" fontId="14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39" fillId="5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9" fillId="5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39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9" fillId="5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20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22" borderId="20" xfId="0" applyFont="1" applyFill="1" applyBorder="1" applyAlignment="1">
      <alignment horizontal="lef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distributed"/>
    </xf>
    <xf numFmtId="0" fontId="57" fillId="0" borderId="0" xfId="0" applyFont="1" applyFill="1" applyBorder="1" applyAlignment="1">
      <alignment horizontal="center" vertical="center"/>
    </xf>
    <xf numFmtId="0" fontId="56" fillId="18" borderId="23" xfId="0" applyFont="1" applyFill="1" applyBorder="1" applyAlignment="1">
      <alignment horizontal="center" textRotation="90"/>
    </xf>
    <xf numFmtId="0" fontId="56" fillId="18" borderId="24" xfId="0" applyFont="1" applyFill="1" applyBorder="1" applyAlignment="1">
      <alignment horizontal="center" textRotation="90"/>
    </xf>
    <xf numFmtId="0" fontId="56" fillId="18" borderId="25" xfId="0" applyFont="1" applyFill="1" applyBorder="1" applyAlignment="1">
      <alignment horizontal="center" textRotation="90"/>
    </xf>
    <xf numFmtId="0" fontId="56" fillId="18" borderId="26" xfId="0" applyFont="1" applyFill="1" applyBorder="1" applyAlignment="1">
      <alignment horizontal="center" textRotation="90"/>
    </xf>
    <xf numFmtId="0" fontId="8" fillId="22" borderId="27" xfId="0" applyFont="1" applyFill="1" applyBorder="1" applyAlignment="1">
      <alignment horizontal="left" vertical="center" wrapText="1"/>
    </xf>
    <xf numFmtId="0" fontId="8" fillId="22" borderId="28" xfId="0" applyFont="1" applyFill="1" applyBorder="1" applyAlignment="1">
      <alignment horizontal="left" vertical="center" wrapText="1"/>
    </xf>
    <xf numFmtId="0" fontId="8" fillId="22" borderId="28" xfId="0" applyFont="1" applyFill="1" applyBorder="1" applyAlignment="1">
      <alignment horizontal="left" vertical="center"/>
    </xf>
    <xf numFmtId="0" fontId="8" fillId="22" borderId="29" xfId="0" applyFont="1" applyFill="1" applyBorder="1" applyAlignment="1">
      <alignment horizontal="left" vertical="center" wrapText="1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vertical="distributed"/>
    </xf>
    <xf numFmtId="0" fontId="8" fillId="55" borderId="30" xfId="0" applyFont="1" applyFill="1" applyBorder="1" applyAlignment="1">
      <alignment horizontal="center" vertical="center"/>
    </xf>
    <xf numFmtId="3" fontId="8" fillId="55" borderId="23" xfId="0" applyNumberFormat="1" applyFont="1" applyFill="1" applyBorder="1" applyAlignment="1">
      <alignment horizontal="center" vertical="center"/>
    </xf>
    <xf numFmtId="3" fontId="8" fillId="55" borderId="31" xfId="0" applyNumberFormat="1" applyFont="1" applyFill="1" applyBorder="1" applyAlignment="1">
      <alignment horizontal="center" vertical="center"/>
    </xf>
    <xf numFmtId="0" fontId="58" fillId="55" borderId="30" xfId="0" applyFont="1" applyFill="1" applyBorder="1" applyAlignment="1">
      <alignment horizontal="center" vertical="center"/>
    </xf>
    <xf numFmtId="0" fontId="59" fillId="55" borderId="23" xfId="0" applyFont="1" applyFill="1" applyBorder="1" applyAlignment="1">
      <alignment horizontal="center" vertical="center"/>
    </xf>
    <xf numFmtId="0" fontId="59" fillId="55" borderId="31" xfId="0" applyFont="1" applyFill="1" applyBorder="1" applyAlignment="1">
      <alignment horizontal="center" vertical="center"/>
    </xf>
    <xf numFmtId="0" fontId="59" fillId="55" borderId="32" xfId="0" applyFont="1" applyFill="1" applyBorder="1" applyAlignment="1">
      <alignment horizontal="center" vertical="center"/>
    </xf>
    <xf numFmtId="0" fontId="59" fillId="55" borderId="24" xfId="0" applyFont="1" applyFill="1" applyBorder="1" applyAlignment="1">
      <alignment horizontal="center" vertical="center"/>
    </xf>
    <xf numFmtId="0" fontId="59" fillId="55" borderId="33" xfId="0" applyFont="1" applyFill="1" applyBorder="1" applyAlignment="1">
      <alignment horizontal="center" vertical="center"/>
    </xf>
    <xf numFmtId="0" fontId="58" fillId="55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distributed"/>
    </xf>
    <xf numFmtId="0" fontId="8" fillId="0" borderId="35" xfId="0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distributed"/>
    </xf>
    <xf numFmtId="3" fontId="10" fillId="56" borderId="36" xfId="0" applyNumberFormat="1" applyFont="1" applyFill="1" applyBorder="1" applyAlignment="1">
      <alignment horizontal="right" vertical="center"/>
    </xf>
    <xf numFmtId="3" fontId="10" fillId="56" borderId="37" xfId="0" applyNumberFormat="1" applyFont="1" applyFill="1" applyBorder="1" applyAlignment="1">
      <alignment horizontal="right" vertical="center"/>
    </xf>
    <xf numFmtId="3" fontId="10" fillId="56" borderId="21" xfId="0" applyNumberFormat="1" applyFont="1" applyFill="1" applyBorder="1" applyAlignment="1">
      <alignment horizontal="right" vertical="center"/>
    </xf>
    <xf numFmtId="3" fontId="10" fillId="56" borderId="22" xfId="0" applyNumberFormat="1" applyFont="1" applyFill="1" applyBorder="1" applyAlignment="1">
      <alignment horizontal="right" vertical="center"/>
    </xf>
    <xf numFmtId="3" fontId="10" fillId="56" borderId="22" xfId="281" applyNumberFormat="1" applyFont="1" applyFill="1" applyBorder="1" applyAlignment="1">
      <alignment horizontal="right" vertical="center"/>
      <protection/>
    </xf>
    <xf numFmtId="3" fontId="10" fillId="56" borderId="22" xfId="0" applyNumberFormat="1" applyFont="1" applyFill="1" applyBorder="1" applyAlignment="1">
      <alignment horizontal="right" vertical="distributed"/>
    </xf>
    <xf numFmtId="0" fontId="8" fillId="56" borderId="22" xfId="0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3" fontId="8" fillId="56" borderId="35" xfId="0" applyNumberFormat="1" applyFont="1" applyFill="1" applyBorder="1" applyAlignment="1">
      <alignment horizontal="center" vertical="center"/>
    </xf>
    <xf numFmtId="0" fontId="8" fillId="56" borderId="22" xfId="0" applyFont="1" applyFill="1" applyBorder="1" applyAlignment="1">
      <alignment horizontal="center" vertical="distributed"/>
    </xf>
    <xf numFmtId="3" fontId="8" fillId="56" borderId="35" xfId="0" applyNumberFormat="1" applyFont="1" applyFill="1" applyBorder="1" applyAlignment="1">
      <alignment horizontal="center" vertical="distributed"/>
    </xf>
    <xf numFmtId="0" fontId="7" fillId="57" borderId="22" xfId="0" applyFont="1" applyFill="1" applyBorder="1" applyAlignment="1">
      <alignment horizontal="center" vertical="center"/>
    </xf>
    <xf numFmtId="0" fontId="7" fillId="57" borderId="38" xfId="0" applyFont="1" applyFill="1" applyBorder="1" applyAlignment="1">
      <alignment horizontal="center" vertical="center"/>
    </xf>
    <xf numFmtId="0" fontId="7" fillId="57" borderId="39" xfId="0" applyFont="1" applyFill="1" applyBorder="1" applyAlignment="1">
      <alignment horizontal="center" vertical="center"/>
    </xf>
    <xf numFmtId="0" fontId="7" fillId="57" borderId="22" xfId="0" applyFont="1" applyFill="1" applyBorder="1" applyAlignment="1">
      <alignment horizontal="center" vertical="distributed"/>
    </xf>
    <xf numFmtId="0" fontId="7" fillId="57" borderId="38" xfId="0" applyFont="1" applyFill="1" applyBorder="1" applyAlignment="1">
      <alignment horizontal="center" vertical="distributed"/>
    </xf>
    <xf numFmtId="0" fontId="7" fillId="57" borderId="39" xfId="0" applyFont="1" applyFill="1" applyBorder="1" applyAlignment="1">
      <alignment horizontal="center" vertical="distributed"/>
    </xf>
    <xf numFmtId="0" fontId="7" fillId="57" borderId="35" xfId="0" applyFont="1" applyFill="1" applyBorder="1" applyAlignment="1">
      <alignment horizontal="center" vertical="center"/>
    </xf>
    <xf numFmtId="0" fontId="7" fillId="57" borderId="40" xfId="0" applyFont="1" applyFill="1" applyBorder="1" applyAlignment="1">
      <alignment horizontal="center" vertical="center"/>
    </xf>
    <xf numFmtId="0" fontId="7" fillId="57" borderId="41" xfId="0" applyFont="1" applyFill="1" applyBorder="1" applyAlignment="1">
      <alignment horizontal="center" vertical="center"/>
    </xf>
    <xf numFmtId="0" fontId="7" fillId="57" borderId="35" xfId="0" applyFont="1" applyFill="1" applyBorder="1" applyAlignment="1">
      <alignment horizontal="center" vertical="distributed"/>
    </xf>
    <xf numFmtId="0" fontId="7" fillId="57" borderId="40" xfId="0" applyFont="1" applyFill="1" applyBorder="1" applyAlignment="1">
      <alignment horizontal="center" vertical="distributed"/>
    </xf>
    <xf numFmtId="0" fontId="7" fillId="57" borderId="41" xfId="0" applyFont="1" applyFill="1" applyBorder="1" applyAlignment="1">
      <alignment horizontal="center" vertical="distributed"/>
    </xf>
    <xf numFmtId="0" fontId="7" fillId="56" borderId="37" xfId="0" applyFont="1" applyFill="1" applyBorder="1" applyAlignment="1">
      <alignment horizontal="center" vertical="center"/>
    </xf>
    <xf numFmtId="0" fontId="7" fillId="56" borderId="22" xfId="0" applyFont="1" applyFill="1" applyBorder="1" applyAlignment="1">
      <alignment horizontal="center" vertical="center"/>
    </xf>
    <xf numFmtId="0" fontId="7" fillId="56" borderId="42" xfId="0" applyFont="1" applyFill="1" applyBorder="1" applyAlignment="1">
      <alignment horizontal="center" vertical="center"/>
    </xf>
    <xf numFmtId="0" fontId="7" fillId="56" borderId="43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7" fillId="56" borderId="44" xfId="0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horizontal="center" vertical="distributed"/>
    </xf>
    <xf numFmtId="0" fontId="7" fillId="56" borderId="22" xfId="0" applyFont="1" applyFill="1" applyBorder="1" applyAlignment="1">
      <alignment horizontal="center" vertical="distributed"/>
    </xf>
    <xf numFmtId="0" fontId="7" fillId="56" borderId="42" xfId="0" applyFont="1" applyFill="1" applyBorder="1" applyAlignment="1">
      <alignment horizontal="center" vertical="distributed"/>
    </xf>
    <xf numFmtId="0" fontId="7" fillId="56" borderId="43" xfId="0" applyFont="1" applyFill="1" applyBorder="1" applyAlignment="1">
      <alignment horizontal="center" vertical="distributed"/>
    </xf>
    <xf numFmtId="0" fontId="7" fillId="56" borderId="35" xfId="0" applyFont="1" applyFill="1" applyBorder="1" applyAlignment="1">
      <alignment horizontal="center" vertical="distributed"/>
    </xf>
    <xf numFmtId="0" fontId="7" fillId="56" borderId="44" xfId="0" applyFont="1" applyFill="1" applyBorder="1" applyAlignment="1">
      <alignment horizontal="center" vertical="distributed"/>
    </xf>
    <xf numFmtId="3" fontId="10" fillId="56" borderId="22" xfId="0" applyNumberFormat="1" applyFont="1" applyFill="1" applyBorder="1" applyAlignment="1">
      <alignment vertical="distributed"/>
    </xf>
    <xf numFmtId="3" fontId="10" fillId="56" borderId="45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10" fillId="56" borderId="4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0" fillId="56" borderId="39" xfId="0" applyNumberFormat="1" applyFont="1" applyFill="1" applyBorder="1" applyAlignment="1">
      <alignment horizontal="right" vertical="distributed"/>
    </xf>
    <xf numFmtId="0" fontId="7" fillId="0" borderId="37" xfId="0" applyFont="1" applyFill="1" applyBorder="1" applyAlignment="1">
      <alignment horizontal="center" vertical="distributed"/>
    </xf>
    <xf numFmtId="0" fontId="7" fillId="0" borderId="22" xfId="0" applyFont="1" applyFill="1" applyBorder="1" applyAlignment="1">
      <alignment horizontal="center" vertical="distributed"/>
    </xf>
    <xf numFmtId="0" fontId="7" fillId="0" borderId="42" xfId="0" applyFont="1" applyFill="1" applyBorder="1" applyAlignment="1">
      <alignment horizontal="center" vertical="distributed"/>
    </xf>
    <xf numFmtId="0" fontId="7" fillId="0" borderId="43" xfId="0" applyFont="1" applyFill="1" applyBorder="1" applyAlignment="1">
      <alignment horizontal="center" vertical="distributed"/>
    </xf>
    <xf numFmtId="0" fontId="7" fillId="0" borderId="35" xfId="0" applyFont="1" applyFill="1" applyBorder="1" applyAlignment="1">
      <alignment horizontal="center" vertical="distributed"/>
    </xf>
    <xf numFmtId="0" fontId="7" fillId="0" borderId="44" xfId="0" applyFont="1" applyFill="1" applyBorder="1" applyAlignment="1">
      <alignment horizontal="center" vertical="distributed"/>
    </xf>
    <xf numFmtId="3" fontId="10" fillId="0" borderId="3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distributed"/>
    </xf>
    <xf numFmtId="3" fontId="8" fillId="0" borderId="35" xfId="0" applyNumberFormat="1" applyFont="1" applyFill="1" applyBorder="1" applyAlignment="1">
      <alignment horizontal="center" vertical="distributed"/>
    </xf>
    <xf numFmtId="0" fontId="59" fillId="55" borderId="47" xfId="0" applyFont="1" applyFill="1" applyBorder="1" applyAlignment="1">
      <alignment horizontal="center" vertical="center"/>
    </xf>
    <xf numFmtId="0" fontId="59" fillId="55" borderId="48" xfId="0" applyFont="1" applyFill="1" applyBorder="1" applyAlignment="1">
      <alignment horizontal="center" vertical="center"/>
    </xf>
    <xf numFmtId="0" fontId="59" fillId="55" borderId="49" xfId="0" applyFont="1" applyFill="1" applyBorder="1" applyAlignment="1">
      <alignment horizontal="center" vertical="center"/>
    </xf>
    <xf numFmtId="3" fontId="10" fillId="0" borderId="22" xfId="284" applyNumberFormat="1" applyFont="1" applyFill="1" applyBorder="1" applyAlignment="1">
      <alignment vertical="distributed"/>
      <protection/>
    </xf>
    <xf numFmtId="3" fontId="10" fillId="56" borderId="50" xfId="0" applyNumberFormat="1" applyFont="1" applyFill="1" applyBorder="1" applyAlignment="1">
      <alignment horizontal="right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0" fillId="56" borderId="51" xfId="0" applyNumberFormat="1" applyFont="1" applyFill="1" applyBorder="1" applyAlignment="1">
      <alignment horizontal="right" vertical="center"/>
    </xf>
    <xf numFmtId="0" fontId="7" fillId="56" borderId="45" xfId="0" applyFont="1" applyFill="1" applyBorder="1" applyAlignment="1">
      <alignment horizontal="center" vertical="center"/>
    </xf>
    <xf numFmtId="0" fontId="7" fillId="56" borderId="46" xfId="0" applyFont="1" applyFill="1" applyBorder="1" applyAlignment="1">
      <alignment horizontal="center" vertical="center"/>
    </xf>
    <xf numFmtId="0" fontId="7" fillId="56" borderId="52" xfId="0" applyFont="1" applyFill="1" applyBorder="1" applyAlignment="1">
      <alignment horizontal="center" vertical="center"/>
    </xf>
    <xf numFmtId="0" fontId="7" fillId="57" borderId="53" xfId="0" applyFont="1" applyFill="1" applyBorder="1" applyAlignment="1">
      <alignment horizontal="center" vertical="center"/>
    </xf>
    <xf numFmtId="0" fontId="7" fillId="57" borderId="46" xfId="0" applyFont="1" applyFill="1" applyBorder="1" applyAlignment="1">
      <alignment horizontal="center" vertical="center"/>
    </xf>
    <xf numFmtId="0" fontId="7" fillId="57" borderId="54" xfId="0" applyFont="1" applyFill="1" applyBorder="1" applyAlignment="1">
      <alignment horizontal="center" vertical="center"/>
    </xf>
    <xf numFmtId="0" fontId="7" fillId="56" borderId="45" xfId="0" applyFont="1" applyFill="1" applyBorder="1" applyAlignment="1">
      <alignment horizontal="center" vertical="distributed"/>
    </xf>
    <xf numFmtId="0" fontId="7" fillId="56" borderId="46" xfId="0" applyFont="1" applyFill="1" applyBorder="1" applyAlignment="1">
      <alignment horizontal="center" vertical="distributed"/>
    </xf>
    <xf numFmtId="0" fontId="7" fillId="56" borderId="52" xfId="0" applyFont="1" applyFill="1" applyBorder="1" applyAlignment="1">
      <alignment horizontal="center" vertical="distributed"/>
    </xf>
    <xf numFmtId="0" fontId="7" fillId="57" borderId="53" xfId="0" applyFont="1" applyFill="1" applyBorder="1" applyAlignment="1">
      <alignment horizontal="center" vertical="distributed"/>
    </xf>
    <xf numFmtId="0" fontId="7" fillId="57" borderId="46" xfId="0" applyFont="1" applyFill="1" applyBorder="1" applyAlignment="1">
      <alignment horizontal="center" vertical="distributed"/>
    </xf>
    <xf numFmtId="0" fontId="7" fillId="57" borderId="54" xfId="0" applyFont="1" applyFill="1" applyBorder="1" applyAlignment="1">
      <alignment horizontal="center" vertical="distributed"/>
    </xf>
    <xf numFmtId="0" fontId="7" fillId="0" borderId="45" xfId="0" applyFont="1" applyFill="1" applyBorder="1" applyAlignment="1">
      <alignment horizontal="center" vertical="distributed"/>
    </xf>
    <xf numFmtId="0" fontId="7" fillId="0" borderId="46" xfId="0" applyFont="1" applyFill="1" applyBorder="1" applyAlignment="1">
      <alignment horizontal="center" vertical="distributed"/>
    </xf>
    <xf numFmtId="0" fontId="7" fillId="0" borderId="52" xfId="0" applyFont="1" applyFill="1" applyBorder="1" applyAlignment="1">
      <alignment horizontal="center" vertical="distributed"/>
    </xf>
    <xf numFmtId="0" fontId="58" fillId="55" borderId="5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10" fillId="0" borderId="22" xfId="0" applyNumberFormat="1" applyFont="1" applyFill="1" applyBorder="1" applyAlignment="1">
      <alignment vertical="distributed"/>
    </xf>
    <xf numFmtId="3" fontId="10" fillId="0" borderId="56" xfId="0" applyNumberFormat="1" applyFont="1" applyFill="1" applyBorder="1" applyAlignment="1">
      <alignment horizontal="right" vertical="center"/>
    </xf>
    <xf numFmtId="3" fontId="8" fillId="55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0" fillId="58" borderId="22" xfId="0" applyNumberFormat="1" applyFont="1" applyFill="1" applyBorder="1" applyAlignment="1">
      <alignment horizontal="right" vertical="center"/>
    </xf>
    <xf numFmtId="3" fontId="10" fillId="56" borderId="39" xfId="0" applyNumberFormat="1" applyFont="1" applyFill="1" applyBorder="1" applyAlignment="1">
      <alignment horizontal="right" vertical="center"/>
    </xf>
    <xf numFmtId="0" fontId="7" fillId="56" borderId="54" xfId="0" applyFont="1" applyFill="1" applyBorder="1" applyAlignment="1">
      <alignment horizontal="center" vertical="distributed"/>
    </xf>
    <xf numFmtId="0" fontId="7" fillId="56" borderId="39" xfId="0" applyFont="1" applyFill="1" applyBorder="1" applyAlignment="1">
      <alignment horizontal="center" vertical="distributed"/>
    </xf>
    <xf numFmtId="0" fontId="7" fillId="56" borderId="41" xfId="0" applyFont="1" applyFill="1" applyBorder="1" applyAlignment="1">
      <alignment horizontal="center" vertical="distributed"/>
    </xf>
    <xf numFmtId="0" fontId="59" fillId="14" borderId="49" xfId="0" applyFont="1" applyFill="1" applyBorder="1" applyAlignment="1">
      <alignment horizontal="center" vertical="center"/>
    </xf>
    <xf numFmtId="0" fontId="59" fillId="14" borderId="47" xfId="0" applyFont="1" applyFill="1" applyBorder="1" applyAlignment="1">
      <alignment horizontal="center" vertical="center"/>
    </xf>
    <xf numFmtId="0" fontId="59" fillId="14" borderId="48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0" fillId="56" borderId="22" xfId="284" applyNumberFormat="1" applyFont="1" applyFill="1" applyBorder="1" applyAlignment="1">
      <alignment vertical="distributed"/>
      <protection/>
    </xf>
    <xf numFmtId="0" fontId="58" fillId="46" borderId="43" xfId="0" applyFont="1" applyFill="1" applyBorder="1" applyAlignment="1">
      <alignment horizontal="center" vertical="center"/>
    </xf>
    <xf numFmtId="3" fontId="10" fillId="56" borderId="54" xfId="0" applyNumberFormat="1" applyFont="1" applyFill="1" applyBorder="1" applyAlignment="1">
      <alignment horizontal="right" vertical="center"/>
    </xf>
    <xf numFmtId="3" fontId="10" fillId="56" borderId="56" xfId="0" applyNumberFormat="1" applyFont="1" applyFill="1" applyBorder="1" applyAlignment="1">
      <alignment horizontal="right" vertical="center"/>
    </xf>
    <xf numFmtId="3" fontId="10" fillId="56" borderId="46" xfId="281" applyNumberFormat="1" applyFont="1" applyFill="1" applyBorder="1" applyAlignment="1">
      <alignment horizontal="right" vertical="center"/>
      <protection/>
    </xf>
    <xf numFmtId="3" fontId="10" fillId="56" borderId="46" xfId="0" applyNumberFormat="1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10" fillId="58" borderId="46" xfId="0" applyNumberFormat="1" applyFont="1" applyFill="1" applyBorder="1" applyAlignment="1">
      <alignment horizontal="right" vertical="center"/>
    </xf>
    <xf numFmtId="0" fontId="58" fillId="46" borderId="41" xfId="0" applyFont="1" applyFill="1" applyBorder="1" applyAlignment="1">
      <alignment horizontal="center" vertical="center" wrapText="1"/>
    </xf>
    <xf numFmtId="3" fontId="10" fillId="56" borderId="51" xfId="281" applyNumberFormat="1" applyFont="1" applyFill="1" applyBorder="1" applyAlignment="1">
      <alignment horizontal="right" vertical="center"/>
      <protection/>
    </xf>
    <xf numFmtId="3" fontId="10" fillId="56" borderId="51" xfId="0" applyNumberFormat="1" applyFont="1" applyFill="1" applyBorder="1" applyAlignment="1">
      <alignment horizontal="right" vertical="distributed"/>
    </xf>
    <xf numFmtId="3" fontId="10" fillId="0" borderId="51" xfId="0" applyNumberFormat="1" applyFont="1" applyBorder="1" applyAlignment="1">
      <alignment horizontal="right" vertical="distributed"/>
    </xf>
    <xf numFmtId="3" fontId="10" fillId="56" borderId="56" xfId="0" applyNumberFormat="1" applyFont="1" applyFill="1" applyBorder="1" applyAlignment="1">
      <alignment horizontal="right" vertical="distributed"/>
    </xf>
    <xf numFmtId="3" fontId="10" fillId="58" borderId="51" xfId="0" applyNumberFormat="1" applyFont="1" applyFill="1" applyBorder="1" applyAlignment="1">
      <alignment horizontal="right" vertical="center"/>
    </xf>
    <xf numFmtId="3" fontId="58" fillId="55" borderId="23" xfId="0" applyNumberFormat="1" applyFont="1" applyFill="1" applyBorder="1" applyAlignment="1">
      <alignment horizontal="center" vertical="center"/>
    </xf>
    <xf numFmtId="3" fontId="58" fillId="55" borderId="31" xfId="0" applyNumberFormat="1" applyFont="1" applyFill="1" applyBorder="1" applyAlignment="1">
      <alignment horizontal="center" vertical="center"/>
    </xf>
    <xf numFmtId="3" fontId="58" fillId="55" borderId="3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distributed"/>
    </xf>
    <xf numFmtId="0" fontId="7" fillId="0" borderId="21" xfId="0" applyFont="1" applyFill="1" applyBorder="1" applyAlignment="1">
      <alignment horizontal="center" vertical="distributed"/>
    </xf>
    <xf numFmtId="0" fontId="7" fillId="0" borderId="49" xfId="0" applyFont="1" applyFill="1" applyBorder="1" applyAlignment="1">
      <alignment horizontal="center" vertical="distributed"/>
    </xf>
    <xf numFmtId="0" fontId="7" fillId="0" borderId="47" xfId="0" applyFont="1" applyFill="1" applyBorder="1" applyAlignment="1">
      <alignment horizontal="center" vertical="distributed"/>
    </xf>
    <xf numFmtId="3" fontId="10" fillId="56" borderId="21" xfId="287" applyNumberFormat="1" applyFont="1" applyFill="1" applyBorder="1" applyAlignment="1">
      <alignment horizontal="right" vertical="center"/>
      <protection/>
    </xf>
    <xf numFmtId="3" fontId="10" fillId="0" borderId="21" xfId="287" applyNumberFormat="1" applyFont="1" applyFill="1" applyBorder="1" applyAlignment="1">
      <alignment horizontal="right" vertical="center"/>
      <protection/>
    </xf>
    <xf numFmtId="0" fontId="8" fillId="22" borderId="37" xfId="0" applyFont="1" applyFill="1" applyBorder="1" applyAlignment="1">
      <alignment horizontal="left" vertical="center" wrapText="1"/>
    </xf>
    <xf numFmtId="0" fontId="8" fillId="22" borderId="37" xfId="287" applyFont="1" applyFill="1" applyBorder="1" applyAlignment="1">
      <alignment horizontal="left" vertical="center" wrapText="1"/>
      <protection/>
    </xf>
    <xf numFmtId="0" fontId="8" fillId="22" borderId="37" xfId="0" applyFont="1" applyFill="1" applyBorder="1" applyAlignment="1">
      <alignment horizontal="left" vertical="center"/>
    </xf>
    <xf numFmtId="0" fontId="8" fillId="22" borderId="43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distributed"/>
    </xf>
    <xf numFmtId="0" fontId="7" fillId="0" borderId="39" xfId="0" applyFont="1" applyFill="1" applyBorder="1" applyAlignment="1">
      <alignment horizontal="center" vertical="distributed"/>
    </xf>
    <xf numFmtId="0" fontId="7" fillId="0" borderId="41" xfId="0" applyFont="1" applyFill="1" applyBorder="1" applyAlignment="1">
      <alignment horizontal="center" vertical="distributed"/>
    </xf>
    <xf numFmtId="0" fontId="7" fillId="14" borderId="33" xfId="0" applyFont="1" applyFill="1" applyBorder="1" applyAlignment="1">
      <alignment horizontal="center" vertical="distributed"/>
    </xf>
    <xf numFmtId="0" fontId="56" fillId="18" borderId="58" xfId="0" applyFont="1" applyFill="1" applyBorder="1" applyAlignment="1">
      <alignment horizontal="center" textRotation="90"/>
    </xf>
    <xf numFmtId="0" fontId="56" fillId="18" borderId="59" xfId="0" applyFont="1" applyFill="1" applyBorder="1" applyAlignment="1">
      <alignment horizontal="center" textRotation="90"/>
    </xf>
    <xf numFmtId="0" fontId="56" fillId="18" borderId="60" xfId="0" applyFont="1" applyFill="1" applyBorder="1" applyAlignment="1">
      <alignment horizontal="center" textRotation="90"/>
    </xf>
    <xf numFmtId="0" fontId="6" fillId="46" borderId="43" xfId="0" applyFont="1" applyFill="1" applyBorder="1" applyAlignment="1">
      <alignment horizontal="center" vertical="center"/>
    </xf>
    <xf numFmtId="0" fontId="6" fillId="46" borderId="35" xfId="0" applyFont="1" applyFill="1" applyBorder="1" applyAlignment="1">
      <alignment horizontal="center" vertical="center"/>
    </xf>
    <xf numFmtId="0" fontId="6" fillId="46" borderId="41" xfId="0" applyFont="1" applyFill="1" applyBorder="1" applyAlignment="1">
      <alignment horizontal="center" vertical="center"/>
    </xf>
    <xf numFmtId="0" fontId="58" fillId="55" borderId="57" xfId="0" applyFont="1" applyFill="1" applyBorder="1" applyAlignment="1">
      <alignment horizontal="center" vertical="center"/>
    </xf>
    <xf numFmtId="0" fontId="8" fillId="22" borderId="36" xfId="0" applyFont="1" applyFill="1" applyBorder="1" applyAlignment="1">
      <alignment horizontal="left" vertical="center" wrapText="1"/>
    </xf>
    <xf numFmtId="0" fontId="8" fillId="56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56" borderId="21" xfId="0" applyFont="1" applyFill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/>
    </xf>
    <xf numFmtId="0" fontId="8" fillId="0" borderId="21" xfId="0" applyFont="1" applyFill="1" applyBorder="1" applyAlignment="1">
      <alignment horizontal="center" vertical="distributed"/>
    </xf>
    <xf numFmtId="4" fontId="58" fillId="22" borderId="61" xfId="0" applyNumberFormat="1" applyFont="1" applyFill="1" applyBorder="1" applyAlignment="1">
      <alignment horizontal="center" vertical="center"/>
    </xf>
    <xf numFmtId="0" fontId="60" fillId="22" borderId="46" xfId="0" applyFont="1" applyFill="1" applyBorder="1" applyAlignment="1">
      <alignment horizontal="center" vertical="center"/>
    </xf>
    <xf numFmtId="0" fontId="60" fillId="22" borderId="52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distributed"/>
    </xf>
    <xf numFmtId="0" fontId="7" fillId="14" borderId="31" xfId="0" applyFont="1" applyFill="1" applyBorder="1" applyAlignment="1">
      <alignment horizontal="center" vertical="distributed"/>
    </xf>
    <xf numFmtId="0" fontId="60" fillId="22" borderId="5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distributed"/>
    </xf>
    <xf numFmtId="3" fontId="10" fillId="0" borderId="51" xfId="0" applyNumberFormat="1" applyFont="1" applyFill="1" applyBorder="1" applyAlignment="1">
      <alignment horizontal="center" vertical="center"/>
    </xf>
    <xf numFmtId="3" fontId="10" fillId="56" borderId="51" xfId="0" applyNumberFormat="1" applyFont="1" applyFill="1" applyBorder="1" applyAlignment="1">
      <alignment vertical="distributed"/>
    </xf>
    <xf numFmtId="3" fontId="10" fillId="0" borderId="51" xfId="0" applyNumberFormat="1" applyFont="1" applyBorder="1" applyAlignment="1">
      <alignment vertical="distributed"/>
    </xf>
    <xf numFmtId="3" fontId="10" fillId="0" borderId="51" xfId="0" applyNumberFormat="1" applyFont="1" applyFill="1" applyBorder="1" applyAlignment="1">
      <alignment vertical="distributed"/>
    </xf>
    <xf numFmtId="3" fontId="58" fillId="22" borderId="22" xfId="0" applyNumberFormat="1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 vertical="center" wrapText="1"/>
    </xf>
    <xf numFmtId="0" fontId="6" fillId="55" borderId="62" xfId="0" applyFont="1" applyFill="1" applyBorder="1" applyAlignment="1">
      <alignment horizontal="center" vertical="center"/>
    </xf>
    <xf numFmtId="3" fontId="8" fillId="22" borderId="63" xfId="0" applyNumberFormat="1" applyFont="1" applyFill="1" applyBorder="1" applyAlignment="1">
      <alignment horizontal="center" vertical="center"/>
    </xf>
    <xf numFmtId="3" fontId="8" fillId="22" borderId="64" xfId="0" applyNumberFormat="1" applyFont="1" applyFill="1" applyBorder="1" applyAlignment="1">
      <alignment horizontal="center" vertical="center"/>
    </xf>
    <xf numFmtId="3" fontId="8" fillId="55" borderId="47" xfId="0" applyNumberFormat="1" applyFont="1" applyFill="1" applyBorder="1" applyAlignment="1">
      <alignment horizontal="center" vertical="center"/>
    </xf>
    <xf numFmtId="0" fontId="7" fillId="22" borderId="65" xfId="0" applyFont="1" applyFill="1" applyBorder="1" applyAlignment="1">
      <alignment horizontal="left" vertical="center"/>
    </xf>
    <xf numFmtId="3" fontId="58" fillId="22" borderId="46" xfId="0" applyNumberFormat="1" applyFont="1" applyFill="1" applyBorder="1" applyAlignment="1">
      <alignment horizontal="center" vertical="center"/>
    </xf>
    <xf numFmtId="0" fontId="7" fillId="22" borderId="66" xfId="0" applyFont="1" applyFill="1" applyBorder="1" applyAlignment="1">
      <alignment horizontal="left" vertical="center"/>
    </xf>
    <xf numFmtId="3" fontId="10" fillId="0" borderId="67" xfId="0" applyNumberFormat="1" applyFont="1" applyFill="1" applyBorder="1" applyAlignment="1">
      <alignment horizontal="right" vertical="center"/>
    </xf>
    <xf numFmtId="3" fontId="58" fillId="22" borderId="51" xfId="0" applyNumberFormat="1" applyFont="1" applyFill="1" applyBorder="1" applyAlignment="1">
      <alignment horizontal="center" vertical="center"/>
    </xf>
    <xf numFmtId="3" fontId="58" fillId="55" borderId="32" xfId="0" applyNumberFormat="1" applyFont="1" applyFill="1" applyBorder="1" applyAlignment="1">
      <alignment horizontal="center" vertical="center"/>
    </xf>
    <xf numFmtId="4" fontId="58" fillId="22" borderId="42" xfId="0" applyNumberFormat="1" applyFont="1" applyFill="1" applyBorder="1" applyAlignment="1">
      <alignment horizontal="center" vertical="center"/>
    </xf>
    <xf numFmtId="3" fontId="58" fillId="22" borderId="42" xfId="0" applyNumberFormat="1" applyFont="1" applyFill="1" applyBorder="1" applyAlignment="1">
      <alignment horizontal="center" vertical="center"/>
    </xf>
    <xf numFmtId="3" fontId="58" fillId="22" borderId="44" xfId="0" applyNumberFormat="1" applyFont="1" applyFill="1" applyBorder="1" applyAlignment="1">
      <alignment horizontal="center" vertical="center"/>
    </xf>
    <xf numFmtId="0" fontId="7" fillId="56" borderId="50" xfId="0" applyFont="1" applyFill="1" applyBorder="1" applyAlignment="1">
      <alignment horizontal="center" vertical="distributed"/>
    </xf>
    <xf numFmtId="0" fontId="7" fillId="56" borderId="51" xfId="0" applyFont="1" applyFill="1" applyBorder="1" applyAlignment="1">
      <alignment horizontal="center" vertical="distributed"/>
    </xf>
    <xf numFmtId="0" fontId="7" fillId="56" borderId="56" xfId="0" applyFont="1" applyFill="1" applyBorder="1" applyAlignment="1">
      <alignment horizontal="center" vertical="distributed"/>
    </xf>
    <xf numFmtId="0" fontId="7" fillId="56" borderId="36" xfId="0" applyFont="1" applyFill="1" applyBorder="1" applyAlignment="1">
      <alignment horizontal="center" vertical="distributed"/>
    </xf>
    <xf numFmtId="0" fontId="7" fillId="56" borderId="21" xfId="0" applyFont="1" applyFill="1" applyBorder="1" applyAlignment="1">
      <alignment horizontal="center" vertical="distributed"/>
    </xf>
    <xf numFmtId="0" fontId="7" fillId="56" borderId="61" xfId="0" applyFont="1" applyFill="1" applyBorder="1" applyAlignment="1">
      <alignment horizontal="center" vertical="distributed"/>
    </xf>
    <xf numFmtId="0" fontId="8" fillId="55" borderId="68" xfId="0" applyFont="1" applyFill="1" applyBorder="1" applyAlignment="1">
      <alignment horizontal="center" vertical="center"/>
    </xf>
    <xf numFmtId="3" fontId="8" fillId="55" borderId="49" xfId="0" applyNumberFormat="1" applyFont="1" applyFill="1" applyBorder="1" applyAlignment="1">
      <alignment horizontal="center" vertical="center"/>
    </xf>
    <xf numFmtId="3" fontId="8" fillId="55" borderId="48" xfId="0" applyNumberFormat="1" applyFont="1" applyFill="1" applyBorder="1" applyAlignment="1">
      <alignment horizontal="center" vertical="center"/>
    </xf>
    <xf numFmtId="0" fontId="6" fillId="46" borderId="44" xfId="0" applyFont="1" applyFill="1" applyBorder="1" applyAlignment="1">
      <alignment horizontal="center" vertical="center"/>
    </xf>
    <xf numFmtId="0" fontId="8" fillId="22" borderId="36" xfId="0" applyFont="1" applyFill="1" applyBorder="1" applyAlignment="1">
      <alignment horizontal="left" vertical="center"/>
    </xf>
    <xf numFmtId="3" fontId="8" fillId="22" borderId="61" xfId="0" applyNumberFormat="1" applyFont="1" applyFill="1" applyBorder="1" applyAlignment="1">
      <alignment horizontal="center" vertical="center"/>
    </xf>
    <xf numFmtId="3" fontId="8" fillId="22" borderId="42" xfId="0" applyNumberFormat="1" applyFont="1" applyFill="1" applyBorder="1" applyAlignment="1">
      <alignment horizontal="center" vertical="center"/>
    </xf>
    <xf numFmtId="0" fontId="8" fillId="22" borderId="27" xfId="0" applyFont="1" applyFill="1" applyBorder="1" applyAlignment="1">
      <alignment horizontal="left" vertical="center"/>
    </xf>
    <xf numFmtId="3" fontId="10" fillId="0" borderId="57" xfId="0" applyNumberFormat="1" applyFont="1" applyFill="1" applyBorder="1" applyAlignment="1">
      <alignment horizontal="right" vertical="center"/>
    </xf>
    <xf numFmtId="3" fontId="10" fillId="56" borderId="21" xfId="0" applyNumberFormat="1" applyFont="1" applyFill="1" applyBorder="1" applyAlignment="1">
      <alignment vertical="distributed"/>
    </xf>
    <xf numFmtId="3" fontId="10" fillId="0" borderId="21" xfId="0" applyNumberFormat="1" applyFont="1" applyBorder="1" applyAlignment="1">
      <alignment vertical="distributed"/>
    </xf>
    <xf numFmtId="3" fontId="10" fillId="0" borderId="21" xfId="284" applyNumberFormat="1" applyFont="1" applyFill="1" applyBorder="1" applyAlignment="1">
      <alignment vertical="distributed"/>
      <protection/>
    </xf>
    <xf numFmtId="3" fontId="10" fillId="56" borderId="21" xfId="284" applyNumberFormat="1" applyFont="1" applyFill="1" applyBorder="1" applyAlignment="1">
      <alignment vertical="distributed"/>
      <protection/>
    </xf>
    <xf numFmtId="3" fontId="10" fillId="56" borderId="43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3" fontId="10" fillId="56" borderId="35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56" borderId="35" xfId="0" applyNumberFormat="1" applyFont="1" applyFill="1" applyBorder="1" applyAlignment="1">
      <alignment vertical="distributed"/>
    </xf>
    <xf numFmtId="3" fontId="10" fillId="0" borderId="35" xfId="0" applyNumberFormat="1" applyFont="1" applyBorder="1" applyAlignment="1">
      <alignment vertical="distributed"/>
    </xf>
    <xf numFmtId="3" fontId="10" fillId="0" borderId="35" xfId="284" applyNumberFormat="1" applyFont="1" applyFill="1" applyBorder="1" applyAlignment="1">
      <alignment vertical="distributed"/>
      <protection/>
    </xf>
    <xf numFmtId="3" fontId="10" fillId="56" borderId="35" xfId="284" applyNumberFormat="1" applyFont="1" applyFill="1" applyBorder="1" applyAlignment="1">
      <alignment vertical="distributed"/>
      <protection/>
    </xf>
    <xf numFmtId="3" fontId="8" fillId="22" borderId="69" xfId="0" applyNumberFormat="1" applyFont="1" applyFill="1" applyBorder="1" applyAlignment="1">
      <alignment horizontal="center" vertical="center"/>
    </xf>
    <xf numFmtId="0" fontId="8" fillId="22" borderId="50" xfId="0" applyFont="1" applyFill="1" applyBorder="1" applyAlignment="1">
      <alignment horizontal="left" vertical="center" wrapText="1"/>
    </xf>
    <xf numFmtId="3" fontId="8" fillId="22" borderId="7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22" borderId="27" xfId="0" applyFont="1" applyFill="1" applyBorder="1" applyAlignment="1">
      <alignment horizontal="center" vertical="center"/>
    </xf>
    <xf numFmtId="0" fontId="7" fillId="22" borderId="29" xfId="0" applyFont="1" applyFill="1" applyBorder="1" applyAlignment="1">
      <alignment horizontal="center" vertical="center"/>
    </xf>
    <xf numFmtId="0" fontId="58" fillId="22" borderId="60" xfId="0" applyFont="1" applyFill="1" applyBorder="1" applyAlignment="1">
      <alignment horizontal="center" vertical="center" wrapText="1"/>
    </xf>
    <xf numFmtId="0" fontId="58" fillId="22" borderId="71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55" borderId="72" xfId="0" applyFont="1" applyFill="1" applyBorder="1" applyAlignment="1">
      <alignment horizontal="center" vertical="center"/>
    </xf>
    <xf numFmtId="0" fontId="8" fillId="55" borderId="55" xfId="0" applyFont="1" applyFill="1" applyBorder="1" applyAlignment="1">
      <alignment horizontal="center" vertical="center"/>
    </xf>
    <xf numFmtId="0" fontId="8" fillId="55" borderId="60" xfId="0" applyFont="1" applyFill="1" applyBorder="1" applyAlignment="1">
      <alignment horizontal="center" vertical="center"/>
    </xf>
    <xf numFmtId="0" fontId="58" fillId="46" borderId="22" xfId="0" applyFont="1" applyFill="1" applyBorder="1" applyAlignment="1">
      <alignment horizontal="center" vertical="center" wrapText="1"/>
    </xf>
    <xf numFmtId="0" fontId="58" fillId="46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22" borderId="36" xfId="0" applyFont="1" applyFill="1" applyBorder="1" applyAlignment="1">
      <alignment horizontal="center" vertical="center" wrapText="1"/>
    </xf>
    <xf numFmtId="0" fontId="8" fillId="22" borderId="37" xfId="0" applyFont="1" applyFill="1" applyBorder="1" applyAlignment="1">
      <alignment horizontal="center" vertical="center" wrapText="1"/>
    </xf>
    <xf numFmtId="0" fontId="8" fillId="22" borderId="43" xfId="0" applyFont="1" applyFill="1" applyBorder="1" applyAlignment="1">
      <alignment horizontal="center" vertical="center" wrapText="1"/>
    </xf>
    <xf numFmtId="0" fontId="58" fillId="22" borderId="61" xfId="0" applyFont="1" applyFill="1" applyBorder="1" applyAlignment="1">
      <alignment horizontal="center" vertical="center"/>
    </xf>
    <xf numFmtId="0" fontId="58" fillId="22" borderId="42" xfId="0" applyFont="1" applyFill="1" applyBorder="1" applyAlignment="1">
      <alignment horizontal="center" vertical="center"/>
    </xf>
    <xf numFmtId="0" fontId="58" fillId="22" borderId="44" xfId="0" applyFont="1" applyFill="1" applyBorder="1" applyAlignment="1">
      <alignment horizontal="center" vertical="center"/>
    </xf>
    <xf numFmtId="0" fontId="58" fillId="46" borderId="22" xfId="0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8" fillId="46" borderId="51" xfId="0" applyFont="1" applyFill="1" applyBorder="1" applyAlignment="1">
      <alignment horizontal="center" vertical="center" wrapText="1"/>
    </xf>
    <xf numFmtId="0" fontId="58" fillId="46" borderId="47" xfId="0" applyFont="1" applyFill="1" applyBorder="1" applyAlignment="1">
      <alignment horizontal="center" vertical="center" wrapText="1"/>
    </xf>
    <xf numFmtId="0" fontId="58" fillId="55" borderId="21" xfId="0" applyFont="1" applyFill="1" applyBorder="1" applyAlignment="1">
      <alignment horizontal="center" vertical="center"/>
    </xf>
    <xf numFmtId="0" fontId="58" fillId="46" borderId="30" xfId="0" applyFont="1" applyFill="1" applyBorder="1" applyAlignment="1">
      <alignment horizontal="center" vertical="center"/>
    </xf>
    <xf numFmtId="0" fontId="61" fillId="46" borderId="25" xfId="0" applyFont="1" applyFill="1" applyBorder="1" applyAlignment="1">
      <alignment/>
    </xf>
    <xf numFmtId="0" fontId="61" fillId="46" borderId="26" xfId="0" applyFont="1" applyFill="1" applyBorder="1" applyAlignment="1">
      <alignment/>
    </xf>
    <xf numFmtId="0" fontId="58" fillId="22" borderId="72" xfId="0" applyFont="1" applyFill="1" applyBorder="1" applyAlignment="1">
      <alignment horizontal="center" vertical="center" wrapText="1"/>
    </xf>
    <xf numFmtId="0" fontId="58" fillId="22" borderId="55" xfId="0" applyFont="1" applyFill="1" applyBorder="1" applyAlignment="1">
      <alignment horizontal="center" vertical="center" wrapText="1"/>
    </xf>
    <xf numFmtId="0" fontId="58" fillId="22" borderId="68" xfId="0" applyFont="1" applyFill="1" applyBorder="1" applyAlignment="1">
      <alignment horizontal="center" vertical="center" wrapText="1"/>
    </xf>
    <xf numFmtId="0" fontId="58" fillId="22" borderId="19" xfId="0" applyFont="1" applyFill="1" applyBorder="1" applyAlignment="1">
      <alignment horizontal="center" vertical="center" wrapText="1"/>
    </xf>
    <xf numFmtId="0" fontId="58" fillId="22" borderId="71" xfId="0" applyFont="1" applyFill="1" applyBorder="1" applyAlignment="1">
      <alignment horizontal="center" vertical="center" wrapText="1"/>
    </xf>
    <xf numFmtId="0" fontId="58" fillId="46" borderId="25" xfId="0" applyFont="1" applyFill="1" applyBorder="1" applyAlignment="1">
      <alignment horizontal="center" vertical="center"/>
    </xf>
    <xf numFmtId="0" fontId="58" fillId="55" borderId="30" xfId="0" applyFont="1" applyFill="1" applyBorder="1" applyAlignment="1">
      <alignment horizontal="center" vertical="center"/>
    </xf>
    <xf numFmtId="0" fontId="58" fillId="55" borderId="25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22" borderId="73" xfId="0" applyFont="1" applyFill="1" applyBorder="1" applyAlignment="1">
      <alignment horizontal="center" vertical="center" wrapText="1"/>
    </xf>
    <xf numFmtId="0" fontId="58" fillId="22" borderId="74" xfId="0" applyFont="1" applyFill="1" applyBorder="1" applyAlignment="1">
      <alignment horizontal="center" vertical="center" wrapText="1"/>
    </xf>
    <xf numFmtId="0" fontId="58" fillId="22" borderId="7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8" fillId="59" borderId="30" xfId="0" applyFont="1" applyFill="1" applyBorder="1" applyAlignment="1">
      <alignment horizontal="center" vertical="center"/>
    </xf>
    <xf numFmtId="0" fontId="61" fillId="59" borderId="25" xfId="0" applyFont="1" applyFill="1" applyBorder="1" applyAlignment="1">
      <alignment/>
    </xf>
    <xf numFmtId="0" fontId="61" fillId="59" borderId="26" xfId="0" applyFont="1" applyFill="1" applyBorder="1" applyAlignment="1">
      <alignment/>
    </xf>
    <xf numFmtId="3" fontId="62" fillId="22" borderId="19" xfId="0" applyNumberFormat="1" applyFont="1" applyFill="1" applyBorder="1" applyAlignment="1">
      <alignment horizontal="center" vertical="center" wrapText="1"/>
    </xf>
    <xf numFmtId="3" fontId="62" fillId="22" borderId="71" xfId="0" applyNumberFormat="1" applyFont="1" applyFill="1" applyBorder="1" applyAlignment="1">
      <alignment horizontal="center" vertical="center" wrapText="1"/>
    </xf>
    <xf numFmtId="0" fontId="62" fillId="22" borderId="30" xfId="0" applyFont="1" applyFill="1" applyBorder="1" applyAlignment="1">
      <alignment horizontal="center" vertical="center" wrapText="1"/>
    </xf>
    <xf numFmtId="0" fontId="62" fillId="22" borderId="19" xfId="0" applyFont="1" applyFill="1" applyBorder="1" applyAlignment="1">
      <alignment horizontal="center" vertical="center" wrapText="1"/>
    </xf>
    <xf numFmtId="0" fontId="62" fillId="22" borderId="71" xfId="0" applyFont="1" applyFill="1" applyBorder="1" applyAlignment="1">
      <alignment horizontal="center" vertical="center" wrapText="1"/>
    </xf>
    <xf numFmtId="0" fontId="6" fillId="55" borderId="36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center" vertical="center"/>
    </xf>
    <xf numFmtId="0" fontId="6" fillId="55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55" borderId="27" xfId="0" applyFont="1" applyFill="1" applyBorder="1" applyAlignment="1">
      <alignment horizontal="center" vertical="center"/>
    </xf>
    <xf numFmtId="0" fontId="6" fillId="55" borderId="62" xfId="0" applyFont="1" applyFill="1" applyBorder="1" applyAlignment="1">
      <alignment horizontal="center" vertical="center"/>
    </xf>
    <xf numFmtId="0" fontId="6" fillId="55" borderId="76" xfId="0" applyFont="1" applyFill="1" applyBorder="1" applyAlignment="1">
      <alignment horizontal="center" vertical="center"/>
    </xf>
    <xf numFmtId="3" fontId="62" fillId="22" borderId="68" xfId="0" applyNumberFormat="1" applyFont="1" applyFill="1" applyBorder="1" applyAlignment="1">
      <alignment horizontal="center" vertical="center" wrapText="1"/>
    </xf>
    <xf numFmtId="0" fontId="9" fillId="22" borderId="77" xfId="0" applyFont="1" applyFill="1" applyBorder="1" applyAlignment="1">
      <alignment horizontal="center" vertical="center" wrapText="1"/>
    </xf>
    <xf numFmtId="0" fontId="9" fillId="22" borderId="69" xfId="0" applyFont="1" applyFill="1" applyBorder="1" applyAlignment="1">
      <alignment horizontal="center" vertical="center"/>
    </xf>
    <xf numFmtId="0" fontId="8" fillId="22" borderId="27" xfId="0" applyFont="1" applyFill="1" applyBorder="1" applyAlignment="1">
      <alignment horizontal="center" vertical="center" wrapText="1"/>
    </xf>
    <xf numFmtId="0" fontId="8" fillId="22" borderId="29" xfId="0" applyFont="1" applyFill="1" applyBorder="1" applyAlignment="1">
      <alignment horizontal="center" vertical="center"/>
    </xf>
    <xf numFmtId="0" fontId="9" fillId="22" borderId="60" xfId="0" applyFont="1" applyFill="1" applyBorder="1" applyAlignment="1">
      <alignment horizontal="center" vertical="center" wrapText="1"/>
    </xf>
    <xf numFmtId="0" fontId="9" fillId="22" borderId="71" xfId="0" applyFont="1" applyFill="1" applyBorder="1" applyAlignment="1">
      <alignment horizontal="center" vertical="center"/>
    </xf>
    <xf numFmtId="0" fontId="8" fillId="22" borderId="30" xfId="0" applyFont="1" applyFill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/>
    </xf>
  </cellXfs>
  <cellStyles count="348">
    <cellStyle name="Normal" xfId="0"/>
    <cellStyle name="%20 - Vurgu1" xfId="15"/>
    <cellStyle name="%20 - Vurgu1 2" xfId="16"/>
    <cellStyle name="%20 - Vurgu1 2 2" xfId="17"/>
    <cellStyle name="%20 - Vurgu1 2 2 2" xfId="18"/>
    <cellStyle name="%20 - Vurgu1 2 3" xfId="19"/>
    <cellStyle name="%20 - Vurgu1 2_2013 KÖYDES YPK EKLERİ" xfId="20"/>
    <cellStyle name="%20 - Vurgu1 3" xfId="21"/>
    <cellStyle name="%20 - Vurgu1 3 2" xfId="22"/>
    <cellStyle name="%20 - Vurgu1 3 3" xfId="23"/>
    <cellStyle name="%20 - Vurgu1 4" xfId="24"/>
    <cellStyle name="%20 - Vurgu2" xfId="25"/>
    <cellStyle name="%20 - Vurgu2 2" xfId="26"/>
    <cellStyle name="%20 - Vurgu2 2 2" xfId="27"/>
    <cellStyle name="%20 - Vurgu2 2 2 2" xfId="28"/>
    <cellStyle name="%20 - Vurgu2 2 3" xfId="29"/>
    <cellStyle name="%20 - Vurgu2 2_2013 KÖYDES YPK EKLERİ" xfId="30"/>
    <cellStyle name="%20 - Vurgu2 3" xfId="31"/>
    <cellStyle name="%20 - Vurgu2 3 2" xfId="32"/>
    <cellStyle name="%20 - Vurgu2 3 3" xfId="33"/>
    <cellStyle name="%20 - Vurgu2 4" xfId="34"/>
    <cellStyle name="%20 - Vurgu3" xfId="35"/>
    <cellStyle name="%20 - Vurgu3 2" xfId="36"/>
    <cellStyle name="%20 - Vurgu3 2 2" xfId="37"/>
    <cellStyle name="%20 - Vurgu3 2 2 2" xfId="38"/>
    <cellStyle name="%20 - Vurgu3 2 3" xfId="39"/>
    <cellStyle name="%20 - Vurgu3 2_2013 KÖYDES YPK EKLERİ" xfId="40"/>
    <cellStyle name="%20 - Vurgu3 3" xfId="41"/>
    <cellStyle name="%20 - Vurgu3 3 2" xfId="42"/>
    <cellStyle name="%20 - Vurgu3 3 3" xfId="43"/>
    <cellStyle name="%20 - Vurgu3 4" xfId="44"/>
    <cellStyle name="%20 - Vurgu4" xfId="45"/>
    <cellStyle name="%20 - Vurgu4 2" xfId="46"/>
    <cellStyle name="%20 - Vurgu4 2 2" xfId="47"/>
    <cellStyle name="%20 - Vurgu4 2 2 2" xfId="48"/>
    <cellStyle name="%20 - Vurgu4 2 3" xfId="49"/>
    <cellStyle name="%20 - Vurgu4 2_2013 KÖYDES YPK EKLERİ" xfId="50"/>
    <cellStyle name="%20 - Vurgu4 3" xfId="51"/>
    <cellStyle name="%20 - Vurgu4 3 2" xfId="52"/>
    <cellStyle name="%20 - Vurgu4 3 3" xfId="53"/>
    <cellStyle name="%20 - Vurgu4 4" xfId="54"/>
    <cellStyle name="%20 - Vurgu5" xfId="55"/>
    <cellStyle name="%20 - Vurgu5 2" xfId="56"/>
    <cellStyle name="%20 - Vurgu5 2 2" xfId="57"/>
    <cellStyle name="%20 - Vurgu5 2 2 2" xfId="58"/>
    <cellStyle name="%20 - Vurgu5 2 3" xfId="59"/>
    <cellStyle name="%20 - Vurgu5 2_2013 KÖYDES YPK EKLERİ" xfId="60"/>
    <cellStyle name="%20 - Vurgu5 3" xfId="61"/>
    <cellStyle name="%20 - Vurgu5 3 2" xfId="62"/>
    <cellStyle name="%20 - Vurgu5 3 3" xfId="63"/>
    <cellStyle name="%20 - Vurgu6" xfId="64"/>
    <cellStyle name="%20 - Vurgu6 2" xfId="65"/>
    <cellStyle name="%20 - Vurgu6 2 2" xfId="66"/>
    <cellStyle name="%20 - Vurgu6 2 2 2" xfId="67"/>
    <cellStyle name="%20 - Vurgu6 2 3" xfId="68"/>
    <cellStyle name="%20 - Vurgu6 2_2013 KÖYDES YPK EKLERİ" xfId="69"/>
    <cellStyle name="%20 - Vurgu6 3" xfId="70"/>
    <cellStyle name="%20 - Vurgu6 3 2" xfId="71"/>
    <cellStyle name="%20 - Vurgu6 3 3" xfId="72"/>
    <cellStyle name="%40 - Vurgu1" xfId="73"/>
    <cellStyle name="%40 - Vurgu1 2" xfId="74"/>
    <cellStyle name="%40 - Vurgu1 2 2" xfId="75"/>
    <cellStyle name="%40 - Vurgu1 2 2 2" xfId="76"/>
    <cellStyle name="%40 - Vurgu1 2 3" xfId="77"/>
    <cellStyle name="%40 - Vurgu1 2_2013 KÖYDES YPK EKLERİ" xfId="78"/>
    <cellStyle name="%40 - Vurgu1 3" xfId="79"/>
    <cellStyle name="%40 - Vurgu1 3 2" xfId="80"/>
    <cellStyle name="%40 - Vurgu1 3 3" xfId="81"/>
    <cellStyle name="%40 - Vurgu2" xfId="82"/>
    <cellStyle name="%40 - Vurgu2 2" xfId="83"/>
    <cellStyle name="%40 - Vurgu2 2 2" xfId="84"/>
    <cellStyle name="%40 - Vurgu2 2 2 2" xfId="85"/>
    <cellStyle name="%40 - Vurgu2 2 3" xfId="86"/>
    <cellStyle name="%40 - Vurgu2 2_2013 KÖYDES YPK EKLERİ" xfId="87"/>
    <cellStyle name="%40 - Vurgu2 3" xfId="88"/>
    <cellStyle name="%40 - Vurgu2 3 2" xfId="89"/>
    <cellStyle name="%40 - Vurgu2 3 3" xfId="90"/>
    <cellStyle name="%40 - Vurgu3" xfId="91"/>
    <cellStyle name="%40 - Vurgu3 2" xfId="92"/>
    <cellStyle name="%40 - Vurgu3 2 2" xfId="93"/>
    <cellStyle name="%40 - Vurgu3 2 2 2" xfId="94"/>
    <cellStyle name="%40 - Vurgu3 2 3" xfId="95"/>
    <cellStyle name="%40 - Vurgu3 2_2013 KÖYDES YPK EKLERİ" xfId="96"/>
    <cellStyle name="%40 - Vurgu3 3" xfId="97"/>
    <cellStyle name="%40 - Vurgu3 3 2" xfId="98"/>
    <cellStyle name="%40 - Vurgu3 3 3" xfId="99"/>
    <cellStyle name="%40 - Vurgu3 4" xfId="100"/>
    <cellStyle name="%40 - Vurgu4" xfId="101"/>
    <cellStyle name="%40 - Vurgu4 2" xfId="102"/>
    <cellStyle name="%40 - Vurgu4 2 2" xfId="103"/>
    <cellStyle name="%40 - Vurgu4 2 2 2" xfId="104"/>
    <cellStyle name="%40 - Vurgu4 2 3" xfId="105"/>
    <cellStyle name="%40 - Vurgu4 2_2013 KÖYDES YPK EKLERİ" xfId="106"/>
    <cellStyle name="%40 - Vurgu4 3" xfId="107"/>
    <cellStyle name="%40 - Vurgu4 3 2" xfId="108"/>
    <cellStyle name="%40 - Vurgu4 3 3" xfId="109"/>
    <cellStyle name="%40 - Vurgu5" xfId="110"/>
    <cellStyle name="%40 - Vurgu5 2" xfId="111"/>
    <cellStyle name="%40 - Vurgu5 2 2" xfId="112"/>
    <cellStyle name="%40 - Vurgu5 2 2 2" xfId="113"/>
    <cellStyle name="%40 - Vurgu5 2 3" xfId="114"/>
    <cellStyle name="%40 - Vurgu5 2_2013 KÖYDES YPK EKLERİ" xfId="115"/>
    <cellStyle name="%40 - Vurgu5 3" xfId="116"/>
    <cellStyle name="%40 - Vurgu5 3 2" xfId="117"/>
    <cellStyle name="%40 - Vurgu5 3 3" xfId="118"/>
    <cellStyle name="%40 - Vurgu6" xfId="119"/>
    <cellStyle name="%40 - Vurgu6 2" xfId="120"/>
    <cellStyle name="%40 - Vurgu6 2 2" xfId="121"/>
    <cellStyle name="%40 - Vurgu6 2 2 2" xfId="122"/>
    <cellStyle name="%40 - Vurgu6 2 3" xfId="123"/>
    <cellStyle name="%40 - Vurgu6 2_2013 KÖYDES YPK EKLERİ" xfId="124"/>
    <cellStyle name="%40 - Vurgu6 3" xfId="125"/>
    <cellStyle name="%40 - Vurgu6 3 2" xfId="126"/>
    <cellStyle name="%40 - Vurgu6 3 3" xfId="127"/>
    <cellStyle name="%60 - Vurgu1" xfId="128"/>
    <cellStyle name="%60 - Vurgu1 2" xfId="129"/>
    <cellStyle name="%60 - Vurgu1 2 2" xfId="130"/>
    <cellStyle name="%60 - Vurgu1 3" xfId="131"/>
    <cellStyle name="%60 - Vurgu2" xfId="132"/>
    <cellStyle name="%60 - Vurgu2 2" xfId="133"/>
    <cellStyle name="%60 - Vurgu2 2 2" xfId="134"/>
    <cellStyle name="%60 - Vurgu2 3" xfId="135"/>
    <cellStyle name="%60 - Vurgu3" xfId="136"/>
    <cellStyle name="%60 - Vurgu3 2" xfId="137"/>
    <cellStyle name="%60 - Vurgu3 2 2" xfId="138"/>
    <cellStyle name="%60 - Vurgu3 3" xfId="139"/>
    <cellStyle name="%60 - Vurgu3 4" xfId="140"/>
    <cellStyle name="%60 - Vurgu4" xfId="141"/>
    <cellStyle name="%60 - Vurgu4 2" xfId="142"/>
    <cellStyle name="%60 - Vurgu4 2 2" xfId="143"/>
    <cellStyle name="%60 - Vurgu4 3" xfId="144"/>
    <cellStyle name="%60 - Vurgu4 4" xfId="145"/>
    <cellStyle name="%60 - Vurgu5" xfId="146"/>
    <cellStyle name="%60 - Vurgu5 2" xfId="147"/>
    <cellStyle name="%60 - Vurgu5 2 2" xfId="148"/>
    <cellStyle name="%60 - Vurgu5 3" xfId="149"/>
    <cellStyle name="%60 - Vurgu6" xfId="150"/>
    <cellStyle name="%60 - Vurgu6 2" xfId="151"/>
    <cellStyle name="%60 - Vurgu6 2 2" xfId="152"/>
    <cellStyle name="%60 - Vurgu6 3" xfId="153"/>
    <cellStyle name="%60 - Vurgu6 4" xfId="154"/>
    <cellStyle name="20% - Accent1" xfId="155"/>
    <cellStyle name="20% - Accent1 2" xfId="156"/>
    <cellStyle name="20% - Accent1 3" xfId="157"/>
    <cellStyle name="20% - Accent2" xfId="158"/>
    <cellStyle name="20% - Accent2 2" xfId="159"/>
    <cellStyle name="20% - Accent2 3" xfId="160"/>
    <cellStyle name="20% - Accent3" xfId="161"/>
    <cellStyle name="20% - Accent3 2" xfId="162"/>
    <cellStyle name="20% - Accent3 3" xfId="163"/>
    <cellStyle name="20% - Accent4" xfId="164"/>
    <cellStyle name="20% - Accent4 2" xfId="165"/>
    <cellStyle name="20% - Accent4 3" xfId="166"/>
    <cellStyle name="20% - Accent5" xfId="167"/>
    <cellStyle name="20% - Accent5 2" xfId="168"/>
    <cellStyle name="20% - Accent5 3" xfId="169"/>
    <cellStyle name="20% - Accent6" xfId="170"/>
    <cellStyle name="20% - Accent6 2" xfId="171"/>
    <cellStyle name="20% - Accent6 3" xfId="172"/>
    <cellStyle name="40% - Accent1" xfId="173"/>
    <cellStyle name="40% - Accent1 2" xfId="174"/>
    <cellStyle name="40% - Accent1 3" xfId="175"/>
    <cellStyle name="40% - Accent2" xfId="176"/>
    <cellStyle name="40% - Accent2 2" xfId="177"/>
    <cellStyle name="40% - Accent2 3" xfId="178"/>
    <cellStyle name="40% - Accent3" xfId="179"/>
    <cellStyle name="40% - Accent3 2" xfId="180"/>
    <cellStyle name="40% - Accent3 3" xfId="181"/>
    <cellStyle name="40% - Accent4" xfId="182"/>
    <cellStyle name="40% - Accent4 2" xfId="183"/>
    <cellStyle name="40% - Accent4 3" xfId="184"/>
    <cellStyle name="40% - Accent5" xfId="185"/>
    <cellStyle name="40% - Accent5 2" xfId="186"/>
    <cellStyle name="40% - Accent5 3" xfId="187"/>
    <cellStyle name="40% - Accent6" xfId="188"/>
    <cellStyle name="40% - Accent6 2" xfId="189"/>
    <cellStyle name="40% - Accent6 3" xfId="190"/>
    <cellStyle name="60% - Accent1" xfId="191"/>
    <cellStyle name="60% - Accent2" xfId="192"/>
    <cellStyle name="60% - Accent3" xfId="193"/>
    <cellStyle name="60% - Accent4" xfId="194"/>
    <cellStyle name="60% - Accent5" xfId="195"/>
    <cellStyle name="60% - Accent6" xfId="196"/>
    <cellStyle name="Accent1" xfId="197"/>
    <cellStyle name="Accent2" xfId="198"/>
    <cellStyle name="Accent3" xfId="199"/>
    <cellStyle name="Accent4" xfId="200"/>
    <cellStyle name="Accent5" xfId="201"/>
    <cellStyle name="Accent6" xfId="202"/>
    <cellStyle name="Açıklama Metni" xfId="203"/>
    <cellStyle name="Açıklama Metni 2" xfId="204"/>
    <cellStyle name="Açıklama Metni 2 2" xfId="205"/>
    <cellStyle name="Açıklama Metni 3" xfId="206"/>
    <cellStyle name="Ana Başlık" xfId="207"/>
    <cellStyle name="Ana Başlık 2" xfId="208"/>
    <cellStyle name="Ana Başlık 2 2" xfId="209"/>
    <cellStyle name="Ana Başlık 3" xfId="210"/>
    <cellStyle name="Ana Başlık 4" xfId="211"/>
    <cellStyle name="Bad" xfId="212"/>
    <cellStyle name="Bağlı Hücre" xfId="213"/>
    <cellStyle name="Bağlı Hücre 2" xfId="214"/>
    <cellStyle name="Bağlı Hücre 2 2" xfId="215"/>
    <cellStyle name="Bağlı Hücre 3" xfId="216"/>
    <cellStyle name="Başlık 1" xfId="217"/>
    <cellStyle name="Başlık 1 2" xfId="218"/>
    <cellStyle name="Başlık 1 2 2" xfId="219"/>
    <cellStyle name="Başlık 1 3" xfId="220"/>
    <cellStyle name="Başlık 2" xfId="221"/>
    <cellStyle name="Başlık 2 2" xfId="222"/>
    <cellStyle name="Başlık 2 2 2" xfId="223"/>
    <cellStyle name="Başlık 2 3" xfId="224"/>
    <cellStyle name="Başlık 3" xfId="225"/>
    <cellStyle name="Başlık 3 2" xfId="226"/>
    <cellStyle name="Başlık 3 2 2" xfId="227"/>
    <cellStyle name="Başlık 3 3" xfId="228"/>
    <cellStyle name="Başlık 4" xfId="229"/>
    <cellStyle name="Başlık 4 2" xfId="230"/>
    <cellStyle name="Başlık 4 2 2" xfId="231"/>
    <cellStyle name="Başlık 4 3" xfId="232"/>
    <cellStyle name="Comma [0]" xfId="233"/>
    <cellStyle name="Calculation" xfId="234"/>
    <cellStyle name="Check Cell" xfId="235"/>
    <cellStyle name="Comma" xfId="236"/>
    <cellStyle name="Currency" xfId="237"/>
    <cellStyle name="Çıkış" xfId="238"/>
    <cellStyle name="Çıkış 2" xfId="239"/>
    <cellStyle name="Çıkış 2 2" xfId="240"/>
    <cellStyle name="Çıkış 3" xfId="241"/>
    <cellStyle name="Date" xfId="242"/>
    <cellStyle name="Explanatory Text" xfId="243"/>
    <cellStyle name="Fıxed" xfId="244"/>
    <cellStyle name="Giriş" xfId="245"/>
    <cellStyle name="Giriş 2" xfId="246"/>
    <cellStyle name="Giriş 2 2" xfId="247"/>
    <cellStyle name="Giriş 3" xfId="248"/>
    <cellStyle name="Good" xfId="249"/>
    <cellStyle name="Headıng1" xfId="250"/>
    <cellStyle name="Headıng2" xfId="251"/>
    <cellStyle name="Heading 1" xfId="252"/>
    <cellStyle name="Heading 2" xfId="253"/>
    <cellStyle name="Heading 3" xfId="254"/>
    <cellStyle name="Heading 4" xfId="255"/>
    <cellStyle name="Hesaplama" xfId="256"/>
    <cellStyle name="Hesaplama 2" xfId="257"/>
    <cellStyle name="Hesaplama 2 2" xfId="258"/>
    <cellStyle name="Hesaplama 3" xfId="259"/>
    <cellStyle name="Input" xfId="260"/>
    <cellStyle name="İşaretli Hücre" xfId="261"/>
    <cellStyle name="İşaretli Hücre 2" xfId="262"/>
    <cellStyle name="İşaretli Hücre 2 2" xfId="263"/>
    <cellStyle name="İşaretli Hücre 3" xfId="264"/>
    <cellStyle name="İyi" xfId="265"/>
    <cellStyle name="İyi 2" xfId="266"/>
    <cellStyle name="İyi 2 2" xfId="267"/>
    <cellStyle name="İyi 3" xfId="268"/>
    <cellStyle name="Köprü 2" xfId="269"/>
    <cellStyle name="Köprü 3" xfId="270"/>
    <cellStyle name="Kötü" xfId="271"/>
    <cellStyle name="Kötü 2" xfId="272"/>
    <cellStyle name="Kötü 2 2" xfId="273"/>
    <cellStyle name="Kötü 3" xfId="274"/>
    <cellStyle name="Linked Cell" xfId="275"/>
    <cellStyle name="Neutral" xfId="276"/>
    <cellStyle name="Normal 10" xfId="277"/>
    <cellStyle name="Normal 11" xfId="278"/>
    <cellStyle name="Normal 11 2" xfId="279"/>
    <cellStyle name="Normal 12" xfId="280"/>
    <cellStyle name="Normal 2" xfId="281"/>
    <cellStyle name="Normal 2 2" xfId="282"/>
    <cellStyle name="Normal 2 3" xfId="283"/>
    <cellStyle name="Normal 2 4" xfId="284"/>
    <cellStyle name="Normal 2 5" xfId="285"/>
    <cellStyle name="Normal 22" xfId="286"/>
    <cellStyle name="Normal 3" xfId="287"/>
    <cellStyle name="Normal 3 2" xfId="288"/>
    <cellStyle name="Normal 3 2 2" xfId="289"/>
    <cellStyle name="Normal 3 2 2 2" xfId="290"/>
    <cellStyle name="Normal 3 3" xfId="291"/>
    <cellStyle name="Normal 3 4" xfId="292"/>
    <cellStyle name="Normal 4" xfId="293"/>
    <cellStyle name="Normal 4 2" xfId="294"/>
    <cellStyle name="Normal 4 3" xfId="295"/>
    <cellStyle name="Normal 4 4" xfId="296"/>
    <cellStyle name="Normal 5" xfId="297"/>
    <cellStyle name="Normal 6" xfId="298"/>
    <cellStyle name="Normal 7" xfId="299"/>
    <cellStyle name="Normal 8" xfId="300"/>
    <cellStyle name="Normal 9" xfId="301"/>
    <cellStyle name="Not" xfId="302"/>
    <cellStyle name="Not 2" xfId="303"/>
    <cellStyle name="Not 2 2" xfId="304"/>
    <cellStyle name="Not 3" xfId="305"/>
    <cellStyle name="Not 3 2" xfId="306"/>
    <cellStyle name="Not 3 3" xfId="307"/>
    <cellStyle name="Not 4" xfId="308"/>
    <cellStyle name="Note" xfId="309"/>
    <cellStyle name="Nötr" xfId="310"/>
    <cellStyle name="Nötr 2" xfId="311"/>
    <cellStyle name="Nötr 2 2" xfId="312"/>
    <cellStyle name="Nötr 3" xfId="313"/>
    <cellStyle name="Output" xfId="314"/>
    <cellStyle name="Currency" xfId="315"/>
    <cellStyle name="Currency [0]" xfId="316"/>
    <cellStyle name="Percent" xfId="317"/>
    <cellStyle name="Title" xfId="318"/>
    <cellStyle name="Toplam" xfId="319"/>
    <cellStyle name="Toplam 2" xfId="320"/>
    <cellStyle name="Toplam 2 2" xfId="321"/>
    <cellStyle name="Toplam 3" xfId="322"/>
    <cellStyle name="Total" xfId="323"/>
    <cellStyle name="Uyarı Metni" xfId="324"/>
    <cellStyle name="Uyarı Metni 2" xfId="325"/>
    <cellStyle name="Uyarı Metni 2 2" xfId="326"/>
    <cellStyle name="Uyarı Metni 3" xfId="327"/>
    <cellStyle name="Comma" xfId="328"/>
    <cellStyle name="Virgül [0]_ENV_YOL" xfId="329"/>
    <cellStyle name="Virgül 2" xfId="330"/>
    <cellStyle name="Virgül 2 2" xfId="331"/>
    <cellStyle name="Virgül 3" xfId="332"/>
    <cellStyle name="Vurgu1" xfId="333"/>
    <cellStyle name="Vurgu1 2" xfId="334"/>
    <cellStyle name="Vurgu1 2 2" xfId="335"/>
    <cellStyle name="Vurgu1 3" xfId="336"/>
    <cellStyle name="Vurgu2" xfId="337"/>
    <cellStyle name="Vurgu2 2" xfId="338"/>
    <cellStyle name="Vurgu2 2 2" xfId="339"/>
    <cellStyle name="Vurgu2 3" xfId="340"/>
    <cellStyle name="Vurgu3" xfId="341"/>
    <cellStyle name="Vurgu3 2" xfId="342"/>
    <cellStyle name="Vurgu3 2 2" xfId="343"/>
    <cellStyle name="Vurgu3 3" xfId="344"/>
    <cellStyle name="Vurgu4" xfId="345"/>
    <cellStyle name="Vurgu4 2" xfId="346"/>
    <cellStyle name="Vurgu4 2 2" xfId="347"/>
    <cellStyle name="Vurgu4 3" xfId="348"/>
    <cellStyle name="Vurgu5" xfId="349"/>
    <cellStyle name="Vurgu5 2" xfId="350"/>
    <cellStyle name="Vurgu5 2 2" xfId="351"/>
    <cellStyle name="Vurgu5 3" xfId="352"/>
    <cellStyle name="Vurgu6" xfId="353"/>
    <cellStyle name="Vurgu6 2" xfId="354"/>
    <cellStyle name="Vurgu6 2 2" xfId="355"/>
    <cellStyle name="Vurgu6 3" xfId="356"/>
    <cellStyle name="Währung" xfId="357"/>
    <cellStyle name="Warning Text" xfId="358"/>
    <cellStyle name="Percent" xfId="359"/>
    <cellStyle name="Yüzde 2" xfId="360"/>
    <cellStyle name="Yüzde 3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2</xdr:col>
      <xdr:colOff>419100</xdr:colOff>
      <xdr:row>0</xdr:row>
      <xdr:rowOff>876300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571500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2</xdr:col>
      <xdr:colOff>276225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438150</xdr:colOff>
      <xdr:row>0</xdr:row>
      <xdr:rowOff>819150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219075</xdr:rowOff>
    </xdr:from>
    <xdr:to>
      <xdr:col>1</xdr:col>
      <xdr:colOff>457200</xdr:colOff>
      <xdr:row>11</xdr:row>
      <xdr:rowOff>485775</xdr:rowOff>
    </xdr:to>
    <xdr:pic>
      <xdr:nvPicPr>
        <xdr:cNvPr id="2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72150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25"/>
  <sheetViews>
    <sheetView zoomScale="70" zoomScaleNormal="70" zoomScalePageLayoutView="0" workbookViewId="0" topLeftCell="A1">
      <selection activeCell="Z3" sqref="Z3"/>
    </sheetView>
  </sheetViews>
  <sheetFormatPr defaultColWidth="9.140625" defaultRowHeight="12.75"/>
  <cols>
    <col min="1" max="1" width="17.00390625" style="0" customWidth="1"/>
    <col min="2" max="16" width="14.8515625" style="0" customWidth="1"/>
    <col min="17" max="20" width="17.7109375" style="0" customWidth="1"/>
    <col min="21" max="21" width="16.8515625" style="0" customWidth="1"/>
  </cols>
  <sheetData>
    <row r="1" spans="1:22" ht="73.5" customHeight="1" thickBot="1">
      <c r="A1" s="7"/>
      <c r="B1" s="237" t="s">
        <v>59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42" t="s">
        <v>67</v>
      </c>
      <c r="O1" s="242"/>
      <c r="P1" s="242"/>
      <c r="Q1" s="242"/>
      <c r="R1" s="242"/>
      <c r="S1" s="242"/>
      <c r="T1" s="242"/>
      <c r="U1" s="242"/>
      <c r="V1" s="242"/>
    </row>
    <row r="2" spans="1:21" s="1" customFormat="1" ht="45.75" customHeight="1">
      <c r="A2" s="238" t="s">
        <v>49</v>
      </c>
      <c r="B2" s="243" t="s">
        <v>50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5"/>
      <c r="U2" s="240" t="s">
        <v>60</v>
      </c>
    </row>
    <row r="3" spans="1:21" s="1" customFormat="1" ht="45.75" customHeight="1" thickBot="1">
      <c r="A3" s="239"/>
      <c r="B3" s="135">
        <v>2005</v>
      </c>
      <c r="C3" s="191">
        <v>2006</v>
      </c>
      <c r="D3" s="191">
        <v>2007</v>
      </c>
      <c r="E3" s="191">
        <v>2008</v>
      </c>
      <c r="F3" s="191">
        <v>2009</v>
      </c>
      <c r="G3" s="191">
        <v>2010</v>
      </c>
      <c r="H3" s="191">
        <v>2011</v>
      </c>
      <c r="I3" s="191">
        <v>2012</v>
      </c>
      <c r="J3" s="191">
        <v>2013</v>
      </c>
      <c r="K3" s="191">
        <v>2014</v>
      </c>
      <c r="L3" s="191">
        <v>2015</v>
      </c>
      <c r="M3" s="191">
        <v>2016</v>
      </c>
      <c r="N3" s="192">
        <v>2017</v>
      </c>
      <c r="O3" s="192">
        <v>2018</v>
      </c>
      <c r="P3" s="143">
        <v>2019</v>
      </c>
      <c r="Q3" s="192">
        <v>2020</v>
      </c>
      <c r="R3" s="192">
        <v>2021</v>
      </c>
      <c r="S3" s="192">
        <v>2022</v>
      </c>
      <c r="T3" s="192">
        <v>2023</v>
      </c>
      <c r="U3" s="241"/>
    </row>
    <row r="4" spans="1:21" s="1" customFormat="1" ht="36.75" customHeight="1">
      <c r="A4" s="197" t="s">
        <v>48</v>
      </c>
      <c r="B4" s="79">
        <v>0</v>
      </c>
      <c r="C4" s="80">
        <v>8005618</v>
      </c>
      <c r="D4" s="81">
        <v>7474000</v>
      </c>
      <c r="E4" s="80">
        <v>3711000</v>
      </c>
      <c r="F4" s="81">
        <v>7074000</v>
      </c>
      <c r="G4" s="80">
        <v>1113215</v>
      </c>
      <c r="H4" s="81">
        <v>2170593</v>
      </c>
      <c r="I4" s="80">
        <v>1849034</v>
      </c>
      <c r="J4" s="138">
        <v>4311800</v>
      </c>
      <c r="K4" s="80">
        <v>3852138.3000000003</v>
      </c>
      <c r="L4" s="139">
        <v>4133825.7</v>
      </c>
      <c r="M4" s="140">
        <v>4414918.2</v>
      </c>
      <c r="N4" s="136">
        <v>11884768</v>
      </c>
      <c r="O4" s="141">
        <v>19800000</v>
      </c>
      <c r="P4" s="136">
        <v>19720298</v>
      </c>
      <c r="Q4" s="142">
        <v>19763471.3</v>
      </c>
      <c r="R4" s="81">
        <v>20569518.13</v>
      </c>
      <c r="S4" s="80">
        <v>41754791.31</v>
      </c>
      <c r="T4" s="81">
        <v>51418548.89999999</v>
      </c>
      <c r="U4" s="198">
        <f>B4+C4+D4+E4+F4+G4+H4+I4+J4+K4+L4+M4+N4+O4+P4+Q4+R4+S4+T4</f>
        <v>233021537.83999997</v>
      </c>
    </row>
    <row r="5" spans="1:21" s="1" customFormat="1" ht="36.75" customHeight="1">
      <c r="A5" s="12" t="s">
        <v>31</v>
      </c>
      <c r="B5" s="44">
        <v>619034</v>
      </c>
      <c r="C5" s="14">
        <v>2668187</v>
      </c>
      <c r="D5" s="46">
        <v>4000000</v>
      </c>
      <c r="E5" s="14">
        <v>1000000</v>
      </c>
      <c r="F5" s="46">
        <v>750000</v>
      </c>
      <c r="G5" s="14">
        <v>4236601</v>
      </c>
      <c r="H5" s="46">
        <v>4770468</v>
      </c>
      <c r="I5" s="14">
        <v>1133816</v>
      </c>
      <c r="J5" s="47">
        <v>1816000</v>
      </c>
      <c r="K5" s="14">
        <v>1165386.6</v>
      </c>
      <c r="L5" s="48">
        <v>1165386.6</v>
      </c>
      <c r="M5" s="15">
        <v>1244630.1</v>
      </c>
      <c r="N5" s="83">
        <v>3581668</v>
      </c>
      <c r="O5" s="90">
        <v>5966970</v>
      </c>
      <c r="P5" s="123">
        <v>6000401</v>
      </c>
      <c r="Q5" s="122">
        <v>5957233.7</v>
      </c>
      <c r="R5" s="46">
        <v>6771594.8</v>
      </c>
      <c r="S5" s="80">
        <v>13288614.19</v>
      </c>
      <c r="T5" s="46">
        <v>16375709.7</v>
      </c>
      <c r="U5" s="190">
        <f aca="true" t="shared" si="0" ref="U5:U21">B5+C5+D5+E5+F5+G5+H5+I5+J5+K5+L5+M5+N5+O5+P5+Q5+R5+S5+T5</f>
        <v>82511700.69</v>
      </c>
    </row>
    <row r="6" spans="1:21" s="1" customFormat="1" ht="36.75" customHeight="1">
      <c r="A6" s="12" t="s">
        <v>32</v>
      </c>
      <c r="B6" s="44">
        <v>247176</v>
      </c>
      <c r="C6" s="14">
        <v>1157055</v>
      </c>
      <c r="D6" s="46">
        <v>450000</v>
      </c>
      <c r="E6" s="14">
        <v>100000</v>
      </c>
      <c r="F6" s="46">
        <v>100000</v>
      </c>
      <c r="G6" s="14">
        <v>383900</v>
      </c>
      <c r="H6" s="46">
        <v>312260</v>
      </c>
      <c r="I6" s="14">
        <v>172550</v>
      </c>
      <c r="J6" s="47">
        <v>238000</v>
      </c>
      <c r="K6" s="14">
        <v>155879.5</v>
      </c>
      <c r="L6" s="48">
        <v>172412.8</v>
      </c>
      <c r="M6" s="15">
        <v>184136.4</v>
      </c>
      <c r="N6" s="83">
        <v>436209</v>
      </c>
      <c r="O6" s="90">
        <v>727591</v>
      </c>
      <c r="P6" s="123">
        <v>725415</v>
      </c>
      <c r="Q6" s="122">
        <v>725414.2</v>
      </c>
      <c r="R6" s="46">
        <v>882786.1000000001</v>
      </c>
      <c r="S6" s="80">
        <v>1736241.5</v>
      </c>
      <c r="T6" s="46">
        <v>2167140.5</v>
      </c>
      <c r="U6" s="190">
        <f t="shared" si="0"/>
        <v>11074167</v>
      </c>
    </row>
    <row r="7" spans="1:21" s="1" customFormat="1" ht="36.75" customHeight="1">
      <c r="A7" s="12" t="s">
        <v>33</v>
      </c>
      <c r="B7" s="44">
        <v>0</v>
      </c>
      <c r="C7" s="14">
        <v>696643</v>
      </c>
      <c r="D7" s="46">
        <v>450000</v>
      </c>
      <c r="E7" s="14">
        <v>140000</v>
      </c>
      <c r="F7" s="46">
        <v>100000</v>
      </c>
      <c r="G7" s="14">
        <v>393900</v>
      </c>
      <c r="H7" s="46">
        <v>340256</v>
      </c>
      <c r="I7" s="14">
        <v>158950</v>
      </c>
      <c r="J7" s="47">
        <v>217200</v>
      </c>
      <c r="K7" s="14">
        <v>136581.9</v>
      </c>
      <c r="L7" s="48">
        <v>136581.9</v>
      </c>
      <c r="M7" s="15">
        <v>145869.5</v>
      </c>
      <c r="N7" s="83">
        <v>344765</v>
      </c>
      <c r="O7" s="90">
        <v>574867</v>
      </c>
      <c r="P7" s="123">
        <v>573343</v>
      </c>
      <c r="Q7" s="122">
        <v>573342.7</v>
      </c>
      <c r="R7" s="46">
        <v>638843.8</v>
      </c>
      <c r="S7" s="80">
        <v>1254642.2</v>
      </c>
      <c r="T7" s="46">
        <v>1563169.2999999998</v>
      </c>
      <c r="U7" s="190">
        <f t="shared" si="0"/>
        <v>8438955.3</v>
      </c>
    </row>
    <row r="8" spans="1:21" s="1" customFormat="1" ht="36.75" customHeight="1">
      <c r="A8" s="12" t="s">
        <v>34</v>
      </c>
      <c r="B8" s="44">
        <v>73800</v>
      </c>
      <c r="C8" s="14">
        <v>2782636</v>
      </c>
      <c r="D8" s="46">
        <v>2500000</v>
      </c>
      <c r="E8" s="14">
        <v>550000</v>
      </c>
      <c r="F8" s="46">
        <v>400000</v>
      </c>
      <c r="G8" s="14">
        <v>1635500</v>
      </c>
      <c r="H8" s="46">
        <v>1090913</v>
      </c>
      <c r="I8" s="14">
        <v>689350</v>
      </c>
      <c r="J8" s="47">
        <v>1061400</v>
      </c>
      <c r="K8" s="14">
        <v>687355.2</v>
      </c>
      <c r="L8" s="48">
        <v>756116.9</v>
      </c>
      <c r="M8" s="15">
        <v>807531.2</v>
      </c>
      <c r="N8" s="83">
        <v>2420059</v>
      </c>
      <c r="O8" s="90">
        <v>4034043</v>
      </c>
      <c r="P8" s="123">
        <v>4024557</v>
      </c>
      <c r="Q8" s="122">
        <v>4024556.9</v>
      </c>
      <c r="R8" s="46">
        <v>4024556.9000000004</v>
      </c>
      <c r="S8" s="80">
        <v>7634225.2</v>
      </c>
      <c r="T8" s="46">
        <v>9055041.8</v>
      </c>
      <c r="U8" s="190">
        <f t="shared" si="0"/>
        <v>48251642.099999994</v>
      </c>
    </row>
    <row r="9" spans="1:21" s="1" customFormat="1" ht="36.75" customHeight="1">
      <c r="A9" s="12" t="s">
        <v>35</v>
      </c>
      <c r="B9" s="44">
        <v>40000</v>
      </c>
      <c r="C9" s="14">
        <v>872620</v>
      </c>
      <c r="D9" s="46">
        <v>600000</v>
      </c>
      <c r="E9" s="14">
        <v>200000</v>
      </c>
      <c r="F9" s="46">
        <v>100000</v>
      </c>
      <c r="G9" s="14">
        <v>541200</v>
      </c>
      <c r="H9" s="46">
        <v>343128</v>
      </c>
      <c r="I9" s="14">
        <v>155550</v>
      </c>
      <c r="J9" s="47">
        <v>226000</v>
      </c>
      <c r="K9" s="14">
        <v>144746</v>
      </c>
      <c r="L9" s="48">
        <v>160812.4</v>
      </c>
      <c r="M9" s="15">
        <v>171747.1</v>
      </c>
      <c r="N9" s="83">
        <v>396135</v>
      </c>
      <c r="O9" s="90">
        <v>661175</v>
      </c>
      <c r="P9" s="123">
        <v>658770</v>
      </c>
      <c r="Q9" s="122">
        <v>658770</v>
      </c>
      <c r="R9" s="46">
        <v>658770</v>
      </c>
      <c r="S9" s="80">
        <v>1271972.8</v>
      </c>
      <c r="T9" s="46">
        <v>1547130.9</v>
      </c>
      <c r="U9" s="190">
        <f t="shared" si="0"/>
        <v>9408527.2</v>
      </c>
    </row>
    <row r="10" spans="1:21" s="1" customFormat="1" ht="36.75" customHeight="1">
      <c r="A10" s="12" t="s">
        <v>36</v>
      </c>
      <c r="B10" s="44">
        <v>64000</v>
      </c>
      <c r="C10" s="14">
        <v>1691839</v>
      </c>
      <c r="D10" s="46">
        <v>1200000</v>
      </c>
      <c r="E10" s="14">
        <v>450000</v>
      </c>
      <c r="F10" s="46">
        <v>400000</v>
      </c>
      <c r="G10" s="14">
        <v>924500</v>
      </c>
      <c r="H10" s="46">
        <v>748665</v>
      </c>
      <c r="I10" s="14">
        <v>314500</v>
      </c>
      <c r="J10" s="47">
        <v>440200</v>
      </c>
      <c r="K10" s="14">
        <v>285037.2</v>
      </c>
      <c r="L10" s="48">
        <v>285037.2</v>
      </c>
      <c r="M10" s="15">
        <v>304419.5</v>
      </c>
      <c r="N10" s="83">
        <v>824612</v>
      </c>
      <c r="O10" s="90">
        <v>1374360</v>
      </c>
      <c r="P10" s="123">
        <v>1371329</v>
      </c>
      <c r="Q10" s="122">
        <v>1371328.7</v>
      </c>
      <c r="R10" s="46">
        <v>1715319.9</v>
      </c>
      <c r="S10" s="80">
        <v>3416856.1</v>
      </c>
      <c r="T10" s="46">
        <v>4339600.3</v>
      </c>
      <c r="U10" s="190">
        <f t="shared" si="0"/>
        <v>21521603.900000002</v>
      </c>
    </row>
    <row r="11" spans="1:21" s="1" customFormat="1" ht="36.75" customHeight="1">
      <c r="A11" s="12" t="s">
        <v>37</v>
      </c>
      <c r="B11" s="44">
        <v>40000</v>
      </c>
      <c r="C11" s="14">
        <v>1048183</v>
      </c>
      <c r="D11" s="46">
        <v>400000</v>
      </c>
      <c r="E11" s="14">
        <v>100000</v>
      </c>
      <c r="F11" s="46">
        <v>100000</v>
      </c>
      <c r="G11" s="14">
        <v>343900</v>
      </c>
      <c r="H11" s="46">
        <v>293598</v>
      </c>
      <c r="I11" s="14">
        <v>122400</v>
      </c>
      <c r="J11" s="47">
        <v>194000</v>
      </c>
      <c r="K11" s="14">
        <v>115054.1</v>
      </c>
      <c r="L11" s="48">
        <v>128985.5</v>
      </c>
      <c r="M11" s="15">
        <v>137756.5</v>
      </c>
      <c r="N11" s="83">
        <v>320544</v>
      </c>
      <c r="O11" s="90">
        <v>535197</v>
      </c>
      <c r="P11" s="123">
        <v>533063</v>
      </c>
      <c r="Q11" s="122">
        <v>533062.6</v>
      </c>
      <c r="R11" s="46">
        <v>651832.3</v>
      </c>
      <c r="S11" s="80">
        <v>1278425.4</v>
      </c>
      <c r="T11" s="46">
        <v>1589835.1</v>
      </c>
      <c r="U11" s="190">
        <f t="shared" si="0"/>
        <v>8465836.499999998</v>
      </c>
    </row>
    <row r="12" spans="1:21" s="1" customFormat="1" ht="36.75" customHeight="1">
      <c r="A12" s="12" t="s">
        <v>38</v>
      </c>
      <c r="B12" s="44">
        <v>115810</v>
      </c>
      <c r="C12" s="14">
        <v>2383867</v>
      </c>
      <c r="D12" s="46">
        <v>1900000</v>
      </c>
      <c r="E12" s="14">
        <v>450000</v>
      </c>
      <c r="F12" s="46">
        <v>500000</v>
      </c>
      <c r="G12" s="14">
        <v>1464500</v>
      </c>
      <c r="H12" s="46">
        <v>1087026</v>
      </c>
      <c r="I12" s="14">
        <v>639200</v>
      </c>
      <c r="J12" s="47">
        <v>927800</v>
      </c>
      <c r="K12" s="14">
        <v>568589.7</v>
      </c>
      <c r="L12" s="48">
        <v>631159.2</v>
      </c>
      <c r="M12" s="15">
        <v>674076.9</v>
      </c>
      <c r="N12" s="83">
        <v>1714973</v>
      </c>
      <c r="O12" s="90">
        <v>2859268</v>
      </c>
      <c r="P12" s="123">
        <v>2851999</v>
      </c>
      <c r="Q12" s="122">
        <v>2851998.8</v>
      </c>
      <c r="R12" s="46">
        <v>2851998.8</v>
      </c>
      <c r="S12" s="80">
        <v>5486840.8</v>
      </c>
      <c r="T12" s="46">
        <v>6639532.9</v>
      </c>
      <c r="U12" s="190">
        <f t="shared" si="0"/>
        <v>36598640.1</v>
      </c>
    </row>
    <row r="13" spans="1:21" s="1" customFormat="1" ht="36.75" customHeight="1">
      <c r="A13" s="12" t="s">
        <v>39</v>
      </c>
      <c r="B13" s="44">
        <v>75640</v>
      </c>
      <c r="C13" s="14">
        <v>2578536</v>
      </c>
      <c r="D13" s="46">
        <v>2200000</v>
      </c>
      <c r="E13" s="14">
        <v>500000</v>
      </c>
      <c r="F13" s="46">
        <v>400000</v>
      </c>
      <c r="G13" s="14">
        <v>1381100</v>
      </c>
      <c r="H13" s="46">
        <v>954324</v>
      </c>
      <c r="I13" s="14">
        <v>607750</v>
      </c>
      <c r="J13" s="47">
        <v>877200</v>
      </c>
      <c r="K13" s="14">
        <v>567105</v>
      </c>
      <c r="L13" s="48">
        <v>628563.6</v>
      </c>
      <c r="M13" s="15">
        <v>671304.9</v>
      </c>
      <c r="N13" s="83">
        <v>1780974</v>
      </c>
      <c r="O13" s="90">
        <v>2968413</v>
      </c>
      <c r="P13" s="123">
        <v>2961759</v>
      </c>
      <c r="Q13" s="122">
        <v>2961758.8</v>
      </c>
      <c r="R13" s="46">
        <v>3073643.3</v>
      </c>
      <c r="S13" s="80">
        <v>5914688.5</v>
      </c>
      <c r="T13" s="46">
        <v>7157477.6</v>
      </c>
      <c r="U13" s="190">
        <f t="shared" si="0"/>
        <v>38260237.7</v>
      </c>
    </row>
    <row r="14" spans="1:21" s="1" customFormat="1" ht="36.75" customHeight="1">
      <c r="A14" s="12" t="s">
        <v>40</v>
      </c>
      <c r="B14" s="44">
        <v>227540</v>
      </c>
      <c r="C14" s="14">
        <v>2001794</v>
      </c>
      <c r="D14" s="46">
        <v>2000000</v>
      </c>
      <c r="E14" s="14">
        <v>410000</v>
      </c>
      <c r="F14" s="46">
        <v>350000</v>
      </c>
      <c r="G14" s="14">
        <v>1169700</v>
      </c>
      <c r="H14" s="46">
        <v>888466</v>
      </c>
      <c r="I14" s="14">
        <v>588200</v>
      </c>
      <c r="J14" s="47">
        <v>904800</v>
      </c>
      <c r="K14" s="14">
        <v>579723.9</v>
      </c>
      <c r="L14" s="48">
        <v>636969.2</v>
      </c>
      <c r="M14" s="15">
        <v>680281.7</v>
      </c>
      <c r="N14" s="83">
        <v>1955218</v>
      </c>
      <c r="O14" s="90">
        <v>3259280</v>
      </c>
      <c r="P14" s="123">
        <v>3251527</v>
      </c>
      <c r="Q14" s="122">
        <v>3251526.6</v>
      </c>
      <c r="R14" s="46">
        <v>3251526.6</v>
      </c>
      <c r="S14" s="80">
        <v>6198518.2</v>
      </c>
      <c r="T14" s="46">
        <v>7400606.5</v>
      </c>
      <c r="U14" s="190">
        <f t="shared" si="0"/>
        <v>39005677.7</v>
      </c>
    </row>
    <row r="15" spans="1:21" s="1" customFormat="1" ht="36.75" customHeight="1">
      <c r="A15" s="12" t="s">
        <v>41</v>
      </c>
      <c r="B15" s="44">
        <v>140320</v>
      </c>
      <c r="C15" s="14">
        <v>2434030</v>
      </c>
      <c r="D15" s="46">
        <v>2500000</v>
      </c>
      <c r="E15" s="14">
        <v>650000</v>
      </c>
      <c r="F15" s="46">
        <v>350000</v>
      </c>
      <c r="G15" s="14">
        <v>1790400</v>
      </c>
      <c r="H15" s="46">
        <v>1297196</v>
      </c>
      <c r="I15" s="14">
        <v>822800</v>
      </c>
      <c r="J15" s="47">
        <v>1186600</v>
      </c>
      <c r="K15" s="14">
        <v>743768.9</v>
      </c>
      <c r="L15" s="48">
        <v>835840.6</v>
      </c>
      <c r="M15" s="15">
        <v>892676.4</v>
      </c>
      <c r="N15" s="83">
        <v>2631957</v>
      </c>
      <c r="O15" s="90">
        <v>4387562</v>
      </c>
      <c r="P15" s="123">
        <v>4376944</v>
      </c>
      <c r="Q15" s="122">
        <v>4376943.2</v>
      </c>
      <c r="R15" s="46">
        <v>4806635.4</v>
      </c>
      <c r="S15" s="80">
        <v>9276214.5</v>
      </c>
      <c r="T15" s="46">
        <v>11274486.3</v>
      </c>
      <c r="U15" s="190">
        <f t="shared" si="0"/>
        <v>54774374.3</v>
      </c>
    </row>
    <row r="16" spans="1:21" s="1" customFormat="1" ht="36.75" customHeight="1">
      <c r="A16" s="12" t="s">
        <v>42</v>
      </c>
      <c r="B16" s="44">
        <v>134860</v>
      </c>
      <c r="C16" s="14">
        <v>2307852</v>
      </c>
      <c r="D16" s="46">
        <v>2000000</v>
      </c>
      <c r="E16" s="14">
        <v>400000</v>
      </c>
      <c r="F16" s="46">
        <v>400000</v>
      </c>
      <c r="G16" s="14">
        <v>1617700</v>
      </c>
      <c r="H16" s="46">
        <v>954032</v>
      </c>
      <c r="I16" s="14">
        <v>534650</v>
      </c>
      <c r="J16" s="47">
        <v>808200</v>
      </c>
      <c r="K16" s="14">
        <v>522568.2</v>
      </c>
      <c r="L16" s="48">
        <v>580069</v>
      </c>
      <c r="M16" s="15">
        <v>619512.6</v>
      </c>
      <c r="N16" s="83">
        <v>1557525</v>
      </c>
      <c r="O16" s="90">
        <v>2596390</v>
      </c>
      <c r="P16" s="123">
        <v>2590163</v>
      </c>
      <c r="Q16" s="122">
        <v>2590162.4</v>
      </c>
      <c r="R16" s="46">
        <v>2590162.4</v>
      </c>
      <c r="S16" s="80">
        <v>5063230.9</v>
      </c>
      <c r="T16" s="46">
        <v>6267506</v>
      </c>
      <c r="U16" s="190">
        <f t="shared" si="0"/>
        <v>34134583.49999999</v>
      </c>
    </row>
    <row r="17" spans="1:21" s="1" customFormat="1" ht="36.75" customHeight="1">
      <c r="A17" s="12" t="s">
        <v>43</v>
      </c>
      <c r="B17" s="44">
        <v>148100</v>
      </c>
      <c r="C17" s="14">
        <v>1685612</v>
      </c>
      <c r="D17" s="46">
        <v>2500000</v>
      </c>
      <c r="E17" s="14">
        <v>400000</v>
      </c>
      <c r="F17" s="46">
        <v>400000</v>
      </c>
      <c r="G17" s="14">
        <v>1367900</v>
      </c>
      <c r="H17" s="46">
        <v>1041410</v>
      </c>
      <c r="I17" s="14">
        <v>508300</v>
      </c>
      <c r="J17" s="47">
        <v>745400</v>
      </c>
      <c r="K17" s="14">
        <v>482484.8</v>
      </c>
      <c r="L17" s="48">
        <v>482484.8</v>
      </c>
      <c r="M17" s="15">
        <v>515293.1</v>
      </c>
      <c r="N17" s="83">
        <v>1364821</v>
      </c>
      <c r="O17" s="90">
        <v>2275572</v>
      </c>
      <c r="P17" s="123">
        <v>2269697</v>
      </c>
      <c r="Q17" s="122">
        <v>2269696.1</v>
      </c>
      <c r="R17" s="46">
        <v>2359223.3</v>
      </c>
      <c r="S17" s="80">
        <v>4664790.2</v>
      </c>
      <c r="T17" s="46">
        <v>5873904.4</v>
      </c>
      <c r="U17" s="190">
        <f t="shared" si="0"/>
        <v>31354688.700000003</v>
      </c>
    </row>
    <row r="18" spans="1:21" s="1" customFormat="1" ht="36.75" customHeight="1">
      <c r="A18" s="12" t="s">
        <v>44</v>
      </c>
      <c r="B18" s="44">
        <v>16980</v>
      </c>
      <c r="C18" s="14">
        <v>2653205</v>
      </c>
      <c r="D18" s="46">
        <v>2100000</v>
      </c>
      <c r="E18" s="14">
        <v>550000</v>
      </c>
      <c r="F18" s="46">
        <v>300000</v>
      </c>
      <c r="G18" s="14">
        <v>1840500</v>
      </c>
      <c r="H18" s="46">
        <v>1300767</v>
      </c>
      <c r="I18" s="14">
        <v>678300</v>
      </c>
      <c r="J18" s="47">
        <v>963000</v>
      </c>
      <c r="K18" s="14">
        <v>601250.3</v>
      </c>
      <c r="L18" s="48">
        <v>675481.1</v>
      </c>
      <c r="M18" s="15">
        <v>721412.3</v>
      </c>
      <c r="N18" s="83">
        <v>1828347</v>
      </c>
      <c r="O18" s="90">
        <v>3048205</v>
      </c>
      <c r="P18" s="123">
        <v>3040540</v>
      </c>
      <c r="Q18" s="122">
        <v>3040539.6</v>
      </c>
      <c r="R18" s="46">
        <v>3913296.8</v>
      </c>
      <c r="S18" s="80">
        <v>7638603</v>
      </c>
      <c r="T18" s="46">
        <v>9435220.2</v>
      </c>
      <c r="U18" s="190">
        <f t="shared" si="0"/>
        <v>44345647.30000001</v>
      </c>
    </row>
    <row r="19" spans="1:21" s="1" customFormat="1" ht="36.75" customHeight="1">
      <c r="A19" s="12" t="s">
        <v>45</v>
      </c>
      <c r="B19" s="44">
        <v>54000</v>
      </c>
      <c r="C19" s="14">
        <v>1399302</v>
      </c>
      <c r="D19" s="46">
        <v>750000</v>
      </c>
      <c r="E19" s="14">
        <v>290000</v>
      </c>
      <c r="F19" s="46">
        <v>100000</v>
      </c>
      <c r="G19" s="14">
        <v>999900</v>
      </c>
      <c r="H19" s="46">
        <v>670753</v>
      </c>
      <c r="I19" s="14">
        <v>334900</v>
      </c>
      <c r="J19" s="47">
        <v>464000</v>
      </c>
      <c r="K19" s="14">
        <v>300625.5</v>
      </c>
      <c r="L19" s="48">
        <v>335503.7</v>
      </c>
      <c r="M19" s="15">
        <v>358317.4</v>
      </c>
      <c r="N19" s="83">
        <v>874016</v>
      </c>
      <c r="O19" s="90">
        <v>1456988</v>
      </c>
      <c r="P19" s="123">
        <v>1453487</v>
      </c>
      <c r="Q19" s="122">
        <v>1453487</v>
      </c>
      <c r="R19" s="46">
        <v>1525698.3</v>
      </c>
      <c r="S19" s="80">
        <v>2976610</v>
      </c>
      <c r="T19" s="46">
        <v>3674626.9000000004</v>
      </c>
      <c r="U19" s="190">
        <f t="shared" si="0"/>
        <v>19472214.800000004</v>
      </c>
    </row>
    <row r="20" spans="1:21" s="1" customFormat="1" ht="36.75" customHeight="1">
      <c r="A20" s="12" t="s">
        <v>46</v>
      </c>
      <c r="B20" s="44">
        <v>72460</v>
      </c>
      <c r="C20" s="14">
        <v>1700779</v>
      </c>
      <c r="D20" s="46">
        <v>3900000</v>
      </c>
      <c r="E20" s="14">
        <v>900000</v>
      </c>
      <c r="F20" s="46">
        <v>600000</v>
      </c>
      <c r="G20" s="14">
        <v>3539900</v>
      </c>
      <c r="H20" s="46">
        <v>2296388</v>
      </c>
      <c r="I20" s="14">
        <v>1092250</v>
      </c>
      <c r="J20" s="47">
        <v>1534000</v>
      </c>
      <c r="K20" s="14">
        <v>968681</v>
      </c>
      <c r="L20" s="48">
        <v>968681</v>
      </c>
      <c r="M20" s="15">
        <v>1034549.6</v>
      </c>
      <c r="N20" s="83">
        <v>3142893</v>
      </c>
      <c r="O20" s="90">
        <v>5239077</v>
      </c>
      <c r="P20" s="123">
        <v>5226630</v>
      </c>
      <c r="Q20" s="122">
        <v>5226629.8</v>
      </c>
      <c r="R20" s="46">
        <v>6809861.970000001</v>
      </c>
      <c r="S20" s="80">
        <v>11579804.6</v>
      </c>
      <c r="T20" s="46">
        <v>14505068.9</v>
      </c>
      <c r="U20" s="190">
        <f t="shared" si="0"/>
        <v>70337653.87</v>
      </c>
    </row>
    <row r="21" spans="1:21" s="1" customFormat="1" ht="36.75" customHeight="1" thickBot="1">
      <c r="A21" s="199" t="s">
        <v>47</v>
      </c>
      <c r="B21" s="98">
        <v>328280</v>
      </c>
      <c r="C21" s="99">
        <v>1970244</v>
      </c>
      <c r="D21" s="100">
        <v>3500000</v>
      </c>
      <c r="E21" s="99">
        <v>796000</v>
      </c>
      <c r="F21" s="100">
        <v>700000</v>
      </c>
      <c r="G21" s="99">
        <v>2559500</v>
      </c>
      <c r="H21" s="100">
        <v>1624706</v>
      </c>
      <c r="I21" s="99">
        <v>960500</v>
      </c>
      <c r="J21" s="144">
        <v>1493400</v>
      </c>
      <c r="K21" s="99">
        <v>963484.9</v>
      </c>
      <c r="L21" s="145">
        <v>1065507.8</v>
      </c>
      <c r="M21" s="146">
        <v>1137960.6</v>
      </c>
      <c r="N21" s="147">
        <v>2722789</v>
      </c>
      <c r="O21" s="119">
        <v>4538830</v>
      </c>
      <c r="P21" s="137">
        <v>4527998</v>
      </c>
      <c r="Q21" s="148">
        <v>4527997.6</v>
      </c>
      <c r="R21" s="100">
        <v>4712530.2</v>
      </c>
      <c r="S21" s="200">
        <v>9112892.6</v>
      </c>
      <c r="T21" s="100">
        <v>11110556.8</v>
      </c>
      <c r="U21" s="201">
        <f t="shared" si="0"/>
        <v>58353177.5</v>
      </c>
    </row>
    <row r="22" spans="1:21" s="1" customFormat="1" ht="45.75" customHeight="1" thickBot="1">
      <c r="A22" s="37" t="s">
        <v>0</v>
      </c>
      <c r="B22" s="149">
        <f>B4+B5+B6+B7+B8+B9+B10+B11+B12+B13+B14+B15+B16+B17+B18+B19+B20+B21</f>
        <v>2398000</v>
      </c>
      <c r="C22" s="150">
        <f aca="true" t="shared" si="1" ref="C22:P22">C4+C5+C6+C7+C8+C9+C10+C11+C12+C13+C14+C15+C16+C17+C18+C19+C20+C21</f>
        <v>40038002</v>
      </c>
      <c r="D22" s="150">
        <f t="shared" si="1"/>
        <v>40424000</v>
      </c>
      <c r="E22" s="150">
        <f t="shared" si="1"/>
        <v>11597000</v>
      </c>
      <c r="F22" s="150">
        <f t="shared" si="1"/>
        <v>13124000</v>
      </c>
      <c r="G22" s="150">
        <f t="shared" si="1"/>
        <v>27303816</v>
      </c>
      <c r="H22" s="150">
        <f t="shared" si="1"/>
        <v>22184949</v>
      </c>
      <c r="I22" s="150">
        <f t="shared" si="1"/>
        <v>11363000</v>
      </c>
      <c r="J22" s="150">
        <f t="shared" si="1"/>
        <v>18409000</v>
      </c>
      <c r="K22" s="150">
        <f t="shared" si="1"/>
        <v>12840461.000000002</v>
      </c>
      <c r="L22" s="150">
        <f t="shared" si="1"/>
        <v>13779419.000000002</v>
      </c>
      <c r="M22" s="150">
        <f t="shared" si="1"/>
        <v>14716394</v>
      </c>
      <c r="N22" s="151">
        <f>N4+N5+N6+N7+N8+N9+N10+N11+N12+N13+N14+N15+N16+N17+N18+N19+N20+N21</f>
        <v>39782273</v>
      </c>
      <c r="O22" s="151">
        <f t="shared" si="1"/>
        <v>66303788</v>
      </c>
      <c r="P22" s="151">
        <f t="shared" si="1"/>
        <v>66157920</v>
      </c>
      <c r="Q22" s="150">
        <f>Q4+Q5+Q6+Q7+Q8+Q9+Q10+Q11+Q12+Q13+Q14+Q15+Q16+Q17+Q18+Q19+Q20+Q21</f>
        <v>66157919.99999999</v>
      </c>
      <c r="R22" s="150">
        <f>R4+R5+R6+R7+R8+R9+R10+R11+R12+R13+R14+R15+R16+R17+R18+R19+R20+R21</f>
        <v>71807798.99999999</v>
      </c>
      <c r="S22" s="150">
        <f>S4+S5+S6+S7+S8+S9+S10+S11+S12+S13+S14+S15+S16+S17+S18+S19+S20+S21</f>
        <v>139547962</v>
      </c>
      <c r="T22" s="150">
        <f>T4+T5+T6+T7+T8+T9+T10+T11+T12+T13+T14+T15+T16+T17+T18+T19+T20+T21</f>
        <v>171395163</v>
      </c>
      <c r="U22" s="202">
        <f>U4+U5+U6+U7+U8+U9+U10+U11+U12+U13+U14+U15+U16+U17+U18+U19+U20+U21</f>
        <v>849330865.9999999</v>
      </c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</sheetData>
  <sheetProtection/>
  <mergeCells count="5">
    <mergeCell ref="B1:M1"/>
    <mergeCell ref="A2:A3"/>
    <mergeCell ref="U2:U3"/>
    <mergeCell ref="N1:V1"/>
    <mergeCell ref="B2:T2"/>
  </mergeCells>
  <printOptions/>
  <pageMargins left="0.15748031496062992" right="0.15748031496062992" top="0.7874015748031497" bottom="0.1968503937007874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U35"/>
  <sheetViews>
    <sheetView zoomScale="55" zoomScaleNormal="55" zoomScalePageLayoutView="0" workbookViewId="0" topLeftCell="A1">
      <selection activeCell="AC9" sqref="AC9"/>
    </sheetView>
  </sheetViews>
  <sheetFormatPr defaultColWidth="9.140625" defaultRowHeight="12.75"/>
  <cols>
    <col min="1" max="1" width="29.00390625" style="0" customWidth="1"/>
    <col min="2" max="17" width="16.57421875" style="0" customWidth="1"/>
    <col min="18" max="18" width="17.57421875" style="0" bestFit="1" customWidth="1"/>
    <col min="19" max="20" width="17.57421875" style="0" customWidth="1"/>
    <col min="21" max="21" width="26.57421875" style="0" customWidth="1"/>
    <col min="22" max="22" width="5.140625" style="0" customWidth="1"/>
  </cols>
  <sheetData>
    <row r="1" spans="1:21" ht="36.75" customHeight="1">
      <c r="A1" s="248" t="s">
        <v>52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ht="37.5" customHeight="1" thickBot="1">
      <c r="A2" s="9"/>
      <c r="B2" s="258" t="s">
        <v>68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91"/>
      <c r="Q2" s="91"/>
      <c r="R2" s="91"/>
      <c r="S2" s="91"/>
      <c r="T2" s="91"/>
      <c r="U2" s="16" t="s">
        <v>61</v>
      </c>
    </row>
    <row r="3" spans="1:21" ht="57" customHeight="1">
      <c r="A3" s="250" t="s">
        <v>3</v>
      </c>
      <c r="B3" s="261" t="s">
        <v>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172"/>
      <c r="T3" s="172"/>
      <c r="U3" s="253" t="s">
        <v>0</v>
      </c>
    </row>
    <row r="4" spans="1:21" ht="47.25" customHeight="1">
      <c r="A4" s="251"/>
      <c r="B4" s="256">
        <v>2005</v>
      </c>
      <c r="C4" s="256">
        <v>2006</v>
      </c>
      <c r="D4" s="256">
        <v>2007</v>
      </c>
      <c r="E4" s="256">
        <v>2008</v>
      </c>
      <c r="F4" s="256">
        <v>2009</v>
      </c>
      <c r="G4" s="256">
        <v>2010</v>
      </c>
      <c r="H4" s="256">
        <v>2011</v>
      </c>
      <c r="I4" s="256">
        <v>2012</v>
      </c>
      <c r="J4" s="246">
        <v>2013</v>
      </c>
      <c r="K4" s="246">
        <v>2014</v>
      </c>
      <c r="L4" s="246">
        <v>2015</v>
      </c>
      <c r="M4" s="246">
        <v>2016</v>
      </c>
      <c r="N4" s="246">
        <v>2017</v>
      </c>
      <c r="O4" s="246">
        <v>2018</v>
      </c>
      <c r="P4" s="246">
        <v>2019</v>
      </c>
      <c r="Q4" s="246">
        <v>2020</v>
      </c>
      <c r="R4" s="246">
        <v>2021</v>
      </c>
      <c r="S4" s="246">
        <v>2022</v>
      </c>
      <c r="T4" s="259">
        <v>2023</v>
      </c>
      <c r="U4" s="254"/>
    </row>
    <row r="5" spans="1:21" ht="91.5" customHeight="1" thickBot="1">
      <c r="A5" s="252"/>
      <c r="B5" s="257"/>
      <c r="C5" s="257"/>
      <c r="D5" s="257"/>
      <c r="E5" s="257"/>
      <c r="F5" s="257"/>
      <c r="G5" s="257"/>
      <c r="H5" s="257"/>
      <c r="I5" s="25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60"/>
      <c r="U5" s="255"/>
    </row>
    <row r="6" spans="1:21" ht="67.5" customHeight="1">
      <c r="A6" s="173" t="s">
        <v>7</v>
      </c>
      <c r="B6" s="174">
        <v>0</v>
      </c>
      <c r="C6" s="175">
        <v>321</v>
      </c>
      <c r="D6" s="174">
        <v>552</v>
      </c>
      <c r="E6" s="175">
        <v>65</v>
      </c>
      <c r="F6" s="174">
        <v>174</v>
      </c>
      <c r="G6" s="175">
        <v>207</v>
      </c>
      <c r="H6" s="174">
        <v>101</v>
      </c>
      <c r="I6" s="175">
        <v>39</v>
      </c>
      <c r="J6" s="174">
        <v>22</v>
      </c>
      <c r="K6" s="175">
        <v>6</v>
      </c>
      <c r="L6" s="176">
        <v>6</v>
      </c>
      <c r="M6" s="177"/>
      <c r="N6" s="176">
        <v>137</v>
      </c>
      <c r="O6" s="178"/>
      <c r="P6" s="176">
        <v>110.7</v>
      </c>
      <c r="Q6" s="178">
        <v>94.71</v>
      </c>
      <c r="R6" s="176">
        <v>88.35</v>
      </c>
      <c r="S6" s="178">
        <v>72.22</v>
      </c>
      <c r="T6" s="176">
        <v>33.88</v>
      </c>
      <c r="U6" s="179">
        <f>B6+C6+D6+E6+F6+G6+H6+I6+J6+K6+L6+M6+N6+O6+P6+Q6+R6+S6+T6</f>
        <v>2029.8600000000001</v>
      </c>
    </row>
    <row r="7" spans="1:21" ht="67.5" customHeight="1">
      <c r="A7" s="159" t="s">
        <v>66</v>
      </c>
      <c r="B7" s="49">
        <v>18</v>
      </c>
      <c r="C7" s="38">
        <v>174</v>
      </c>
      <c r="D7" s="49">
        <v>217</v>
      </c>
      <c r="E7" s="38">
        <v>90</v>
      </c>
      <c r="F7" s="49">
        <v>247</v>
      </c>
      <c r="G7" s="38">
        <v>297</v>
      </c>
      <c r="H7" s="49">
        <v>175</v>
      </c>
      <c r="I7" s="38">
        <v>39</v>
      </c>
      <c r="J7" s="49">
        <v>0</v>
      </c>
      <c r="K7" s="38">
        <v>8</v>
      </c>
      <c r="L7" s="52">
        <v>1</v>
      </c>
      <c r="M7" s="39">
        <v>4</v>
      </c>
      <c r="N7" s="52"/>
      <c r="O7" s="92">
        <v>160</v>
      </c>
      <c r="P7" s="52">
        <v>285.15</v>
      </c>
      <c r="Q7" s="92">
        <v>201.35</v>
      </c>
      <c r="R7" s="52">
        <v>224.46</v>
      </c>
      <c r="S7" s="92">
        <v>294.34</v>
      </c>
      <c r="T7" s="52">
        <v>159.57</v>
      </c>
      <c r="U7" s="203">
        <f aca="true" t="shared" si="0" ref="U7:U16">B7+C7+D7+E7+F7+G7+H7+I7+J7+K7+L7+M7+N7+O7+P7+Q7+R7+S7+T7</f>
        <v>2594.8700000000003</v>
      </c>
    </row>
    <row r="8" spans="1:21" ht="67.5" customHeight="1">
      <c r="A8" s="160" t="s">
        <v>8</v>
      </c>
      <c r="B8" s="49">
        <v>209</v>
      </c>
      <c r="C8" s="38">
        <v>553</v>
      </c>
      <c r="D8" s="49">
        <v>493</v>
      </c>
      <c r="E8" s="38">
        <v>142</v>
      </c>
      <c r="F8" s="49">
        <v>199</v>
      </c>
      <c r="G8" s="38">
        <v>623</v>
      </c>
      <c r="H8" s="49">
        <v>275</v>
      </c>
      <c r="I8" s="38">
        <v>168</v>
      </c>
      <c r="J8" s="49">
        <v>105</v>
      </c>
      <c r="K8" s="38">
        <v>26</v>
      </c>
      <c r="L8" s="52">
        <v>29</v>
      </c>
      <c r="M8" s="39">
        <v>15</v>
      </c>
      <c r="N8" s="52">
        <v>26</v>
      </c>
      <c r="O8" s="92"/>
      <c r="P8" s="52">
        <v>44.6</v>
      </c>
      <c r="Q8" s="92">
        <v>54.88</v>
      </c>
      <c r="R8" s="52">
        <v>28.45</v>
      </c>
      <c r="S8" s="92">
        <v>9.83</v>
      </c>
      <c r="T8" s="52">
        <v>5.5</v>
      </c>
      <c r="U8" s="203">
        <f t="shared" si="0"/>
        <v>3006.2599999999998</v>
      </c>
    </row>
    <row r="9" spans="1:21" ht="67.5" customHeight="1">
      <c r="A9" s="160" t="s">
        <v>63</v>
      </c>
      <c r="B9" s="49"/>
      <c r="C9" s="38"/>
      <c r="D9" s="49"/>
      <c r="E9" s="38"/>
      <c r="F9" s="49"/>
      <c r="G9" s="38"/>
      <c r="H9" s="49"/>
      <c r="I9" s="38"/>
      <c r="J9" s="49"/>
      <c r="K9" s="38"/>
      <c r="L9" s="52"/>
      <c r="M9" s="39"/>
      <c r="N9" s="52"/>
      <c r="O9" s="92">
        <v>16</v>
      </c>
      <c r="P9" s="52"/>
      <c r="Q9" s="92"/>
      <c r="R9" s="52"/>
      <c r="S9" s="92"/>
      <c r="T9" s="52"/>
      <c r="U9" s="203">
        <f t="shared" si="0"/>
        <v>16</v>
      </c>
    </row>
    <row r="10" spans="1:21" ht="67.5" customHeight="1">
      <c r="A10" s="158" t="s">
        <v>65</v>
      </c>
      <c r="B10" s="49"/>
      <c r="C10" s="38"/>
      <c r="D10" s="49"/>
      <c r="E10" s="38"/>
      <c r="F10" s="49"/>
      <c r="G10" s="38"/>
      <c r="H10" s="49"/>
      <c r="I10" s="38"/>
      <c r="J10" s="49"/>
      <c r="K10" s="38"/>
      <c r="L10" s="52"/>
      <c r="M10" s="39"/>
      <c r="N10" s="52"/>
      <c r="O10" s="92">
        <v>373</v>
      </c>
      <c r="P10" s="52">
        <v>200</v>
      </c>
      <c r="Q10" s="92">
        <v>1730</v>
      </c>
      <c r="R10" s="52">
        <v>400</v>
      </c>
      <c r="S10" s="92">
        <v>125</v>
      </c>
      <c r="T10" s="52">
        <v>209</v>
      </c>
      <c r="U10" s="204">
        <f t="shared" si="0"/>
        <v>3037</v>
      </c>
    </row>
    <row r="11" spans="1:21" ht="67.5" customHeight="1">
      <c r="A11" s="160" t="s">
        <v>9</v>
      </c>
      <c r="B11" s="49">
        <v>6</v>
      </c>
      <c r="C11" s="38">
        <v>39</v>
      </c>
      <c r="D11" s="49">
        <v>102</v>
      </c>
      <c r="E11" s="38">
        <v>44</v>
      </c>
      <c r="F11" s="49">
        <v>32</v>
      </c>
      <c r="G11" s="38">
        <v>219</v>
      </c>
      <c r="H11" s="49">
        <v>63</v>
      </c>
      <c r="I11" s="38">
        <v>40</v>
      </c>
      <c r="J11" s="49">
        <v>38</v>
      </c>
      <c r="K11" s="38">
        <v>13</v>
      </c>
      <c r="L11" s="52">
        <v>15</v>
      </c>
      <c r="M11" s="39">
        <v>30</v>
      </c>
      <c r="N11" s="52">
        <v>10</v>
      </c>
      <c r="O11" s="92">
        <v>31</v>
      </c>
      <c r="P11" s="52">
        <v>42</v>
      </c>
      <c r="Q11" s="92">
        <v>38</v>
      </c>
      <c r="R11" s="52">
        <v>30</v>
      </c>
      <c r="S11" s="92">
        <v>20</v>
      </c>
      <c r="T11" s="52">
        <v>19</v>
      </c>
      <c r="U11" s="204">
        <f t="shared" si="0"/>
        <v>831</v>
      </c>
    </row>
    <row r="12" spans="1:21" ht="67.5" customHeight="1">
      <c r="A12" s="160" t="s">
        <v>10</v>
      </c>
      <c r="B12" s="49">
        <v>0</v>
      </c>
      <c r="C12" s="38">
        <v>2</v>
      </c>
      <c r="D12" s="49">
        <v>5</v>
      </c>
      <c r="E12" s="38">
        <v>3</v>
      </c>
      <c r="F12" s="49">
        <v>0</v>
      </c>
      <c r="G12" s="38">
        <v>3</v>
      </c>
      <c r="H12" s="49">
        <v>3</v>
      </c>
      <c r="I12" s="38">
        <v>0</v>
      </c>
      <c r="J12" s="49">
        <v>1</v>
      </c>
      <c r="K12" s="38">
        <v>0</v>
      </c>
      <c r="L12" s="52">
        <v>0</v>
      </c>
      <c r="M12" s="39"/>
      <c r="N12" s="52"/>
      <c r="O12" s="92">
        <v>2</v>
      </c>
      <c r="P12" s="52">
        <v>1</v>
      </c>
      <c r="Q12" s="92">
        <v>2</v>
      </c>
      <c r="R12" s="52">
        <v>2</v>
      </c>
      <c r="S12" s="92"/>
      <c r="T12" s="52"/>
      <c r="U12" s="204">
        <f t="shared" si="0"/>
        <v>24</v>
      </c>
    </row>
    <row r="13" spans="1:21" ht="67.5" customHeight="1">
      <c r="A13" s="160" t="s">
        <v>11</v>
      </c>
      <c r="B13" s="49">
        <v>9</v>
      </c>
      <c r="C13" s="38">
        <v>125</v>
      </c>
      <c r="D13" s="49">
        <v>98</v>
      </c>
      <c r="E13" s="38">
        <v>64</v>
      </c>
      <c r="F13" s="49">
        <v>19</v>
      </c>
      <c r="G13" s="38">
        <v>106</v>
      </c>
      <c r="H13" s="49">
        <v>87</v>
      </c>
      <c r="I13" s="38">
        <v>164</v>
      </c>
      <c r="J13" s="49">
        <v>124</v>
      </c>
      <c r="K13" s="38">
        <v>94</v>
      </c>
      <c r="L13" s="52">
        <v>93</v>
      </c>
      <c r="M13" s="39">
        <v>120</v>
      </c>
      <c r="N13" s="52">
        <v>166</v>
      </c>
      <c r="O13" s="92">
        <v>210</v>
      </c>
      <c r="P13" s="52">
        <v>164</v>
      </c>
      <c r="Q13" s="92">
        <v>140</v>
      </c>
      <c r="R13" s="52">
        <v>114</v>
      </c>
      <c r="S13" s="92">
        <v>153</v>
      </c>
      <c r="T13" s="52">
        <v>130</v>
      </c>
      <c r="U13" s="204">
        <f>B13+C13+D13+E13+F13+G13+H13+I13+J13+K13+L13+M13+N13+O13+P13+Q13+R13+S13+T13</f>
        <v>2180</v>
      </c>
    </row>
    <row r="14" spans="1:21" ht="67.5" customHeight="1">
      <c r="A14" s="158" t="s">
        <v>53</v>
      </c>
      <c r="B14" s="49">
        <v>0</v>
      </c>
      <c r="C14" s="38">
        <v>43</v>
      </c>
      <c r="D14" s="49">
        <v>0</v>
      </c>
      <c r="E14" s="38">
        <v>0</v>
      </c>
      <c r="F14" s="49">
        <v>0</v>
      </c>
      <c r="G14" s="38">
        <v>0</v>
      </c>
      <c r="H14" s="49">
        <v>0</v>
      </c>
      <c r="I14" s="38">
        <v>0</v>
      </c>
      <c r="J14" s="49">
        <v>1</v>
      </c>
      <c r="K14" s="38">
        <v>1</v>
      </c>
      <c r="L14" s="52">
        <v>0</v>
      </c>
      <c r="M14" s="39"/>
      <c r="N14" s="52">
        <v>3</v>
      </c>
      <c r="O14" s="92">
        <v>9</v>
      </c>
      <c r="P14" s="52">
        <v>11</v>
      </c>
      <c r="Q14" s="92">
        <v>28</v>
      </c>
      <c r="R14" s="52">
        <v>20</v>
      </c>
      <c r="S14" s="92">
        <v>22</v>
      </c>
      <c r="T14" s="52">
        <v>32</v>
      </c>
      <c r="U14" s="204">
        <f t="shared" si="0"/>
        <v>170</v>
      </c>
    </row>
    <row r="15" spans="1:21" ht="67.5" customHeight="1">
      <c r="A15" s="160" t="s">
        <v>12</v>
      </c>
      <c r="B15" s="49">
        <v>0</v>
      </c>
      <c r="C15" s="38">
        <v>2301</v>
      </c>
      <c r="D15" s="49">
        <v>0</v>
      </c>
      <c r="E15" s="38">
        <v>0</v>
      </c>
      <c r="F15" s="49">
        <v>0</v>
      </c>
      <c r="G15" s="38">
        <v>361</v>
      </c>
      <c r="H15" s="49">
        <v>184</v>
      </c>
      <c r="I15" s="38">
        <v>0</v>
      </c>
      <c r="J15" s="49">
        <v>92</v>
      </c>
      <c r="K15" s="38">
        <v>0</v>
      </c>
      <c r="L15" s="52">
        <v>0</v>
      </c>
      <c r="M15" s="39"/>
      <c r="N15" s="52"/>
      <c r="O15" s="92"/>
      <c r="P15" s="52">
        <v>112</v>
      </c>
      <c r="Q15" s="92">
        <v>121</v>
      </c>
      <c r="R15" s="52">
        <v>98</v>
      </c>
      <c r="S15" s="92">
        <v>50</v>
      </c>
      <c r="T15" s="52">
        <v>85</v>
      </c>
      <c r="U15" s="204">
        <f t="shared" si="0"/>
        <v>3404</v>
      </c>
    </row>
    <row r="16" spans="1:21" ht="67.5" customHeight="1" thickBot="1">
      <c r="A16" s="161" t="s">
        <v>6</v>
      </c>
      <c r="B16" s="50">
        <v>0</v>
      </c>
      <c r="C16" s="40">
        <v>0</v>
      </c>
      <c r="D16" s="50">
        <v>0</v>
      </c>
      <c r="E16" s="40">
        <v>0</v>
      </c>
      <c r="F16" s="50">
        <v>0</v>
      </c>
      <c r="G16" s="41">
        <v>35108</v>
      </c>
      <c r="H16" s="51">
        <v>162195</v>
      </c>
      <c r="I16" s="41">
        <v>59191</v>
      </c>
      <c r="J16" s="51">
        <v>339482</v>
      </c>
      <c r="K16" s="41">
        <v>183535</v>
      </c>
      <c r="L16" s="53">
        <v>217400</v>
      </c>
      <c r="M16" s="42">
        <v>276781</v>
      </c>
      <c r="N16" s="53">
        <v>295560</v>
      </c>
      <c r="O16" s="93">
        <v>606158</v>
      </c>
      <c r="P16" s="53">
        <v>282856</v>
      </c>
      <c r="Q16" s="93">
        <v>285357</v>
      </c>
      <c r="R16" s="53">
        <v>273533</v>
      </c>
      <c r="S16" s="93">
        <v>129764</v>
      </c>
      <c r="T16" s="53">
        <v>143517</v>
      </c>
      <c r="U16" s="205">
        <f t="shared" si="0"/>
        <v>3290437</v>
      </c>
    </row>
    <row r="17" spans="1:21" ht="3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3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</row>
    <row r="20" spans="1:21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</row>
    <row r="21" spans="1:21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33.75" customHeight="1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</sheetData>
  <sheetProtection/>
  <mergeCells count="24">
    <mergeCell ref="B4:B5"/>
    <mergeCell ref="E4:E5"/>
    <mergeCell ref="C4:C5"/>
    <mergeCell ref="O4:O5"/>
    <mergeCell ref="H4:H5"/>
    <mergeCell ref="M4:M5"/>
    <mergeCell ref="J4:J5"/>
    <mergeCell ref="R4:R5"/>
    <mergeCell ref="N4:N5"/>
    <mergeCell ref="Q4:Q5"/>
    <mergeCell ref="I4:I5"/>
    <mergeCell ref="D4:D5"/>
    <mergeCell ref="K4:K5"/>
    <mergeCell ref="L4:L5"/>
    <mergeCell ref="S4:S5"/>
    <mergeCell ref="A1:U1"/>
    <mergeCell ref="A3:A5"/>
    <mergeCell ref="U3:U5"/>
    <mergeCell ref="G4:G5"/>
    <mergeCell ref="B2:O2"/>
    <mergeCell ref="P4:P5"/>
    <mergeCell ref="T4:T5"/>
    <mergeCell ref="B3:R3"/>
    <mergeCell ref="F4:F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B7"/>
    <pageSetUpPr fitToPage="1"/>
  </sheetPr>
  <dimension ref="A1:CC36"/>
  <sheetViews>
    <sheetView zoomScale="55" zoomScaleNormal="55" zoomScalePageLayoutView="0" workbookViewId="0" topLeftCell="A1">
      <selection activeCell="CE7" sqref="CE7"/>
    </sheetView>
  </sheetViews>
  <sheetFormatPr defaultColWidth="9.140625" defaultRowHeight="12.75"/>
  <cols>
    <col min="1" max="1" width="26.7109375" style="0" customWidth="1"/>
    <col min="2" max="33" width="6.8515625" style="0" bestFit="1" customWidth="1"/>
    <col min="34" max="49" width="6.8515625" style="0" hidden="1" customWidth="1"/>
    <col min="50" max="57" width="6.8515625" style="0" bestFit="1" customWidth="1"/>
    <col min="58" max="61" width="6.8515625" style="10" bestFit="1" customWidth="1"/>
    <col min="62" max="65" width="6.8515625" style="0" bestFit="1" customWidth="1"/>
    <col min="66" max="77" width="6.8515625" style="0" customWidth="1"/>
    <col min="78" max="79" width="7.8515625" style="0" customWidth="1"/>
    <col min="80" max="80" width="7.140625" style="0" customWidth="1"/>
    <col min="81" max="81" width="7.8515625" style="0" customWidth="1"/>
  </cols>
  <sheetData>
    <row r="1" spans="1:81" ht="36.75" customHeight="1">
      <c r="A1" s="274" t="s">
        <v>54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</row>
    <row r="2" spans="1:81" ht="37.5" customHeight="1" thickBot="1">
      <c r="A2" s="8"/>
      <c r="B2" s="279" t="s">
        <v>68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273" t="s">
        <v>51</v>
      </c>
      <c r="CA2" s="273"/>
      <c r="CB2" s="273"/>
      <c r="CC2" s="273"/>
    </row>
    <row r="3" spans="1:81" ht="57" customHeight="1" thickBot="1">
      <c r="A3" s="276" t="s">
        <v>3</v>
      </c>
      <c r="B3" s="271" t="s">
        <v>2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265" t="s">
        <v>18</v>
      </c>
      <c r="CA3" s="266"/>
      <c r="CB3" s="266"/>
      <c r="CC3" s="240"/>
    </row>
    <row r="4" spans="1:81" ht="44.25" customHeight="1" thickBot="1">
      <c r="A4" s="277"/>
      <c r="B4" s="262">
        <v>2005</v>
      </c>
      <c r="C4" s="270"/>
      <c r="D4" s="270"/>
      <c r="E4" s="270"/>
      <c r="F4" s="262">
        <v>2006</v>
      </c>
      <c r="G4" s="270"/>
      <c r="H4" s="270"/>
      <c r="I4" s="270"/>
      <c r="J4" s="262">
        <v>2007</v>
      </c>
      <c r="K4" s="270"/>
      <c r="L4" s="270"/>
      <c r="M4" s="270"/>
      <c r="N4" s="262">
        <v>2008</v>
      </c>
      <c r="O4" s="270"/>
      <c r="P4" s="270"/>
      <c r="Q4" s="270"/>
      <c r="R4" s="262">
        <v>2009</v>
      </c>
      <c r="S4" s="270"/>
      <c r="T4" s="270"/>
      <c r="U4" s="270"/>
      <c r="V4" s="262">
        <v>2010</v>
      </c>
      <c r="W4" s="270"/>
      <c r="X4" s="270"/>
      <c r="Y4" s="270"/>
      <c r="Z4" s="262">
        <v>2011</v>
      </c>
      <c r="AA4" s="270"/>
      <c r="AB4" s="270"/>
      <c r="AC4" s="270"/>
      <c r="AD4" s="262">
        <v>2012</v>
      </c>
      <c r="AE4" s="263"/>
      <c r="AF4" s="263"/>
      <c r="AG4" s="263"/>
      <c r="AH4" s="262">
        <v>2013</v>
      </c>
      <c r="AI4" s="263"/>
      <c r="AJ4" s="263"/>
      <c r="AK4" s="264"/>
      <c r="AL4" s="270">
        <v>2014</v>
      </c>
      <c r="AM4" s="263"/>
      <c r="AN4" s="263"/>
      <c r="AO4" s="264"/>
      <c r="AP4" s="270">
        <v>2015</v>
      </c>
      <c r="AQ4" s="263"/>
      <c r="AR4" s="263"/>
      <c r="AS4" s="264"/>
      <c r="AT4" s="270">
        <v>2016</v>
      </c>
      <c r="AU4" s="263"/>
      <c r="AV4" s="263"/>
      <c r="AW4" s="264"/>
      <c r="AX4" s="270">
        <v>2017</v>
      </c>
      <c r="AY4" s="263"/>
      <c r="AZ4" s="263"/>
      <c r="BA4" s="264"/>
      <c r="BB4" s="262">
        <v>2018</v>
      </c>
      <c r="BC4" s="263"/>
      <c r="BD4" s="263"/>
      <c r="BE4" s="264"/>
      <c r="BF4" s="280">
        <v>2019</v>
      </c>
      <c r="BG4" s="281"/>
      <c r="BH4" s="281"/>
      <c r="BI4" s="282"/>
      <c r="BJ4" s="262">
        <v>2020</v>
      </c>
      <c r="BK4" s="263"/>
      <c r="BL4" s="263"/>
      <c r="BM4" s="264"/>
      <c r="BN4" s="262">
        <v>2021</v>
      </c>
      <c r="BO4" s="263"/>
      <c r="BP4" s="263"/>
      <c r="BQ4" s="264"/>
      <c r="BR4" s="262">
        <v>2022</v>
      </c>
      <c r="BS4" s="263"/>
      <c r="BT4" s="263"/>
      <c r="BU4" s="264"/>
      <c r="BV4" s="262">
        <v>2023</v>
      </c>
      <c r="BW4" s="263"/>
      <c r="BX4" s="263"/>
      <c r="BY4" s="264"/>
      <c r="BZ4" s="267"/>
      <c r="CA4" s="268"/>
      <c r="CB4" s="268"/>
      <c r="CC4" s="269"/>
    </row>
    <row r="5" spans="1:81" ht="114.75" customHeight="1" thickBot="1">
      <c r="A5" s="278"/>
      <c r="B5" s="17" t="s">
        <v>19</v>
      </c>
      <c r="C5" s="18" t="s">
        <v>20</v>
      </c>
      <c r="D5" s="18" t="s">
        <v>21</v>
      </c>
      <c r="E5" s="18" t="s">
        <v>22</v>
      </c>
      <c r="F5" s="17" t="s">
        <v>19</v>
      </c>
      <c r="G5" s="18" t="s">
        <v>20</v>
      </c>
      <c r="H5" s="18" t="s">
        <v>21</v>
      </c>
      <c r="I5" s="18" t="s">
        <v>22</v>
      </c>
      <c r="J5" s="17" t="s">
        <v>19</v>
      </c>
      <c r="K5" s="18" t="s">
        <v>20</v>
      </c>
      <c r="L5" s="18" t="s">
        <v>21</v>
      </c>
      <c r="M5" s="18" t="s">
        <v>22</v>
      </c>
      <c r="N5" s="17" t="s">
        <v>19</v>
      </c>
      <c r="O5" s="18" t="s">
        <v>20</v>
      </c>
      <c r="P5" s="18" t="s">
        <v>21</v>
      </c>
      <c r="Q5" s="18" t="s">
        <v>22</v>
      </c>
      <c r="R5" s="17" t="s">
        <v>19</v>
      </c>
      <c r="S5" s="18" t="s">
        <v>20</v>
      </c>
      <c r="T5" s="18" t="s">
        <v>21</v>
      </c>
      <c r="U5" s="18" t="s">
        <v>22</v>
      </c>
      <c r="V5" s="17" t="s">
        <v>19</v>
      </c>
      <c r="W5" s="18" t="s">
        <v>20</v>
      </c>
      <c r="X5" s="18" t="s">
        <v>21</v>
      </c>
      <c r="Y5" s="18" t="s">
        <v>22</v>
      </c>
      <c r="Z5" s="17" t="s">
        <v>19</v>
      </c>
      <c r="AA5" s="18" t="s">
        <v>20</v>
      </c>
      <c r="AB5" s="18" t="s">
        <v>21</v>
      </c>
      <c r="AC5" s="18" t="s">
        <v>22</v>
      </c>
      <c r="AD5" s="17" t="s">
        <v>19</v>
      </c>
      <c r="AE5" s="18" t="s">
        <v>20</v>
      </c>
      <c r="AF5" s="18" t="s">
        <v>21</v>
      </c>
      <c r="AG5" s="19" t="s">
        <v>22</v>
      </c>
      <c r="AH5" s="17" t="s">
        <v>19</v>
      </c>
      <c r="AI5" s="18" t="s">
        <v>20</v>
      </c>
      <c r="AJ5" s="18" t="s">
        <v>21</v>
      </c>
      <c r="AK5" s="20" t="s">
        <v>22</v>
      </c>
      <c r="AL5" s="18" t="s">
        <v>19</v>
      </c>
      <c r="AM5" s="18" t="s">
        <v>20</v>
      </c>
      <c r="AN5" s="18" t="s">
        <v>21</v>
      </c>
      <c r="AO5" s="20" t="s">
        <v>22</v>
      </c>
      <c r="AP5" s="18" t="s">
        <v>19</v>
      </c>
      <c r="AQ5" s="18" t="s">
        <v>20</v>
      </c>
      <c r="AR5" s="18" t="s">
        <v>21</v>
      </c>
      <c r="AS5" s="20" t="s">
        <v>22</v>
      </c>
      <c r="AT5" s="18" t="s">
        <v>19</v>
      </c>
      <c r="AU5" s="18" t="s">
        <v>20</v>
      </c>
      <c r="AV5" s="18" t="s">
        <v>21</v>
      </c>
      <c r="AW5" s="20" t="s">
        <v>22</v>
      </c>
      <c r="AX5" s="18" t="s">
        <v>19</v>
      </c>
      <c r="AY5" s="18" t="s">
        <v>20</v>
      </c>
      <c r="AZ5" s="18" t="s">
        <v>21</v>
      </c>
      <c r="BA5" s="20" t="s">
        <v>22</v>
      </c>
      <c r="BB5" s="17" t="s">
        <v>19</v>
      </c>
      <c r="BC5" s="18" t="s">
        <v>20</v>
      </c>
      <c r="BD5" s="18" t="s">
        <v>21</v>
      </c>
      <c r="BE5" s="20" t="s">
        <v>22</v>
      </c>
      <c r="BF5" s="17" t="s">
        <v>19</v>
      </c>
      <c r="BG5" s="18" t="s">
        <v>20</v>
      </c>
      <c r="BH5" s="18" t="s">
        <v>21</v>
      </c>
      <c r="BI5" s="20" t="s">
        <v>22</v>
      </c>
      <c r="BJ5" s="17" t="s">
        <v>19</v>
      </c>
      <c r="BK5" s="18" t="s">
        <v>20</v>
      </c>
      <c r="BL5" s="18" t="s">
        <v>21</v>
      </c>
      <c r="BM5" s="19" t="s">
        <v>22</v>
      </c>
      <c r="BN5" s="17" t="s">
        <v>19</v>
      </c>
      <c r="BO5" s="18" t="s">
        <v>20</v>
      </c>
      <c r="BP5" s="18" t="s">
        <v>21</v>
      </c>
      <c r="BQ5" s="20" t="s">
        <v>22</v>
      </c>
      <c r="BR5" s="166" t="s">
        <v>19</v>
      </c>
      <c r="BS5" s="167" t="s">
        <v>20</v>
      </c>
      <c r="BT5" s="167" t="s">
        <v>21</v>
      </c>
      <c r="BU5" s="168" t="s">
        <v>22</v>
      </c>
      <c r="BV5" s="166" t="s">
        <v>19</v>
      </c>
      <c r="BW5" s="167" t="s">
        <v>20</v>
      </c>
      <c r="BX5" s="167" t="s">
        <v>21</v>
      </c>
      <c r="BY5" s="168" t="s">
        <v>22</v>
      </c>
      <c r="BZ5" s="17" t="s">
        <v>19</v>
      </c>
      <c r="CA5" s="18" t="s">
        <v>20</v>
      </c>
      <c r="CB5" s="18" t="s">
        <v>21</v>
      </c>
      <c r="CC5" s="20" t="s">
        <v>22</v>
      </c>
    </row>
    <row r="6" spans="1:81" ht="74.25" customHeight="1">
      <c r="A6" s="21" t="s">
        <v>23</v>
      </c>
      <c r="B6" s="101"/>
      <c r="C6" s="102"/>
      <c r="D6" s="102"/>
      <c r="E6" s="103">
        <f>B6+C6+D6</f>
        <v>0</v>
      </c>
      <c r="F6" s="104">
        <v>58</v>
      </c>
      <c r="G6" s="105"/>
      <c r="H6" s="105"/>
      <c r="I6" s="106">
        <f>F6+G6+H6</f>
        <v>58</v>
      </c>
      <c r="J6" s="101">
        <v>109</v>
      </c>
      <c r="K6" s="102"/>
      <c r="L6" s="102"/>
      <c r="M6" s="103">
        <f>J6+K6+L6</f>
        <v>109</v>
      </c>
      <c r="N6" s="104">
        <v>42</v>
      </c>
      <c r="O6" s="105"/>
      <c r="P6" s="105"/>
      <c r="Q6" s="106">
        <f>N6+O6+P6</f>
        <v>42</v>
      </c>
      <c r="R6" s="101">
        <v>47</v>
      </c>
      <c r="S6" s="102"/>
      <c r="T6" s="102"/>
      <c r="U6" s="103">
        <f>R6+S6+T6</f>
        <v>47</v>
      </c>
      <c r="V6" s="104">
        <v>39</v>
      </c>
      <c r="W6" s="105"/>
      <c r="X6" s="105"/>
      <c r="Y6" s="106">
        <f>V6+W6+X6</f>
        <v>39</v>
      </c>
      <c r="Z6" s="101">
        <v>24</v>
      </c>
      <c r="AA6" s="102"/>
      <c r="AB6" s="102"/>
      <c r="AC6" s="103">
        <f>Z6+AA6+AB6</f>
        <v>24</v>
      </c>
      <c r="AD6" s="104">
        <v>10</v>
      </c>
      <c r="AE6" s="105"/>
      <c r="AF6" s="105"/>
      <c r="AG6" s="106">
        <f>AD6+AE6+AF6</f>
        <v>10</v>
      </c>
      <c r="AH6" s="101">
        <v>4</v>
      </c>
      <c r="AI6" s="102"/>
      <c r="AJ6" s="102"/>
      <c r="AK6" s="103">
        <f>AH6+AI6+AJ6</f>
        <v>4</v>
      </c>
      <c r="AL6" s="104">
        <v>1</v>
      </c>
      <c r="AM6" s="105"/>
      <c r="AN6" s="105"/>
      <c r="AO6" s="106">
        <f>AL6+AM6+AN6</f>
        <v>1</v>
      </c>
      <c r="AP6" s="107">
        <v>2</v>
      </c>
      <c r="AQ6" s="108"/>
      <c r="AR6" s="108"/>
      <c r="AS6" s="109">
        <f>AP6+AQ6+AR6</f>
        <v>2</v>
      </c>
      <c r="AT6" s="110"/>
      <c r="AU6" s="111"/>
      <c r="AV6" s="111"/>
      <c r="AW6" s="112">
        <f aca="true" t="shared" si="0" ref="AW6:AW17">AT6+AU6+AV6</f>
        <v>0</v>
      </c>
      <c r="AX6" s="107">
        <v>25</v>
      </c>
      <c r="AY6" s="108"/>
      <c r="AZ6" s="108"/>
      <c r="BA6" s="109">
        <f>AZ6+AY6+AX6</f>
        <v>25</v>
      </c>
      <c r="BB6" s="113"/>
      <c r="BC6" s="114"/>
      <c r="BD6" s="114"/>
      <c r="BE6" s="115">
        <f>BD6+BC6+BB6</f>
        <v>0</v>
      </c>
      <c r="BF6" s="107">
        <v>25</v>
      </c>
      <c r="BG6" s="108"/>
      <c r="BH6" s="108"/>
      <c r="BI6" s="124">
        <f aca="true" t="shared" si="1" ref="BI6:BI11">BH6+BG6+BF6</f>
        <v>25</v>
      </c>
      <c r="BJ6" s="152">
        <v>30</v>
      </c>
      <c r="BK6" s="153"/>
      <c r="BL6" s="153"/>
      <c r="BM6" s="162">
        <f>BJ6+BK6+BL6</f>
        <v>30</v>
      </c>
      <c r="BN6" s="107">
        <v>27</v>
      </c>
      <c r="BO6" s="108"/>
      <c r="BP6" s="108"/>
      <c r="BQ6" s="124">
        <f>BP6+BO6+BN6</f>
        <v>27</v>
      </c>
      <c r="BR6" s="152">
        <v>25</v>
      </c>
      <c r="BS6" s="153"/>
      <c r="BT6" s="153"/>
      <c r="BU6" s="185">
        <f>SUM(BR6:BT6)</f>
        <v>25</v>
      </c>
      <c r="BV6" s="209">
        <v>15</v>
      </c>
      <c r="BW6" s="210"/>
      <c r="BX6" s="210"/>
      <c r="BY6" s="211">
        <f>SUM(BV6:BX6)</f>
        <v>15</v>
      </c>
      <c r="BZ6" s="184">
        <f>B6+F6+J6+N6+R6+V6+Z6+AD6+AH6+AL6+AP6+AX6+AT6+BB6+BF6+BJ6+BN6+BR6+BV6</f>
        <v>483</v>
      </c>
      <c r="CA6" s="180">
        <f>C6+G6+K6+O6+S6+W6+AA6+AE6+AI6+AM6+AQ6+AU6+AY6+BC6+BG6+BK6+BO6+BS6+BW6</f>
        <v>0</v>
      </c>
      <c r="CB6" s="180">
        <f>D6+H6+L6+P6+T6+X6+AB6+AF6+AJ6+AN6+AR6+AV6+AZ6+BD6+BH6+BL6+BP6+BT6+BX6</f>
        <v>0</v>
      </c>
      <c r="CC6" s="181">
        <f>E6+I6+M6+Q6+U6+Y6+AC6+AG6+AK6+AO6+AS6+AW6+BA6+BE6+BI6+BM6+BQ6+BU6+BY6</f>
        <v>483</v>
      </c>
    </row>
    <row r="7" spans="1:81" ht="74.25" customHeight="1">
      <c r="A7" s="22" t="s">
        <v>24</v>
      </c>
      <c r="B7" s="66">
        <v>2</v>
      </c>
      <c r="C7" s="67"/>
      <c r="D7" s="67"/>
      <c r="E7" s="68">
        <f aca="true" t="shared" si="2" ref="E7:E17">B7+C7+D7</f>
        <v>2</v>
      </c>
      <c r="F7" s="55">
        <v>39</v>
      </c>
      <c r="G7" s="54"/>
      <c r="H7" s="54"/>
      <c r="I7" s="56">
        <f aca="true" t="shared" si="3" ref="I7:I17">F7+G7+H7</f>
        <v>39</v>
      </c>
      <c r="J7" s="66">
        <v>34</v>
      </c>
      <c r="K7" s="67"/>
      <c r="L7" s="67"/>
      <c r="M7" s="68">
        <f aca="true" t="shared" si="4" ref="M7:M17">J7+K7+L7</f>
        <v>34</v>
      </c>
      <c r="N7" s="55">
        <v>32</v>
      </c>
      <c r="O7" s="54"/>
      <c r="P7" s="54"/>
      <c r="Q7" s="56">
        <f aca="true" t="shared" si="5" ref="Q7:Q17">N7+O7+P7</f>
        <v>32</v>
      </c>
      <c r="R7" s="66">
        <v>36</v>
      </c>
      <c r="S7" s="67"/>
      <c r="T7" s="67"/>
      <c r="U7" s="68">
        <f aca="true" t="shared" si="6" ref="U7:U17">R7+S7+T7</f>
        <v>36</v>
      </c>
      <c r="V7" s="55">
        <v>46</v>
      </c>
      <c r="W7" s="54"/>
      <c r="X7" s="54"/>
      <c r="Y7" s="56">
        <f aca="true" t="shared" si="7" ref="Y7:Y17">V7+W7+X7</f>
        <v>46</v>
      </c>
      <c r="Z7" s="66">
        <v>27</v>
      </c>
      <c r="AA7" s="67"/>
      <c r="AB7" s="67"/>
      <c r="AC7" s="68">
        <f aca="true" t="shared" si="8" ref="AC7:AC17">Z7+AA7+AB7</f>
        <v>27</v>
      </c>
      <c r="AD7" s="55">
        <v>9</v>
      </c>
      <c r="AE7" s="54"/>
      <c r="AF7" s="54"/>
      <c r="AG7" s="56">
        <f aca="true" t="shared" si="9" ref="AG7:AG17">AD7+AE7+AF7</f>
        <v>9</v>
      </c>
      <c r="AH7" s="66"/>
      <c r="AI7" s="67"/>
      <c r="AJ7" s="67"/>
      <c r="AK7" s="68">
        <f aca="true" t="shared" si="10" ref="AK7:AK17">AH7+AI7+AJ7</f>
        <v>0</v>
      </c>
      <c r="AL7" s="55">
        <v>1</v>
      </c>
      <c r="AM7" s="54"/>
      <c r="AN7" s="54"/>
      <c r="AO7" s="56">
        <f aca="true" t="shared" si="11" ref="AO7:AO17">AL7+AM7+AN7</f>
        <v>1</v>
      </c>
      <c r="AP7" s="72">
        <v>1</v>
      </c>
      <c r="AQ7" s="73"/>
      <c r="AR7" s="73"/>
      <c r="AS7" s="74">
        <f aca="true" t="shared" si="12" ref="AS7:AS17">AP7+AQ7+AR7</f>
        <v>1</v>
      </c>
      <c r="AT7" s="58">
        <v>1</v>
      </c>
      <c r="AU7" s="57"/>
      <c r="AV7" s="57"/>
      <c r="AW7" s="59">
        <f t="shared" si="0"/>
        <v>1</v>
      </c>
      <c r="AX7" s="72"/>
      <c r="AY7" s="73"/>
      <c r="AZ7" s="73"/>
      <c r="BA7" s="74">
        <f aca="true" t="shared" si="13" ref="BA7:BA17">AZ7+AY7+AX7</f>
        <v>0</v>
      </c>
      <c r="BB7" s="84"/>
      <c r="BC7" s="85"/>
      <c r="BD7" s="85"/>
      <c r="BE7" s="86">
        <f aca="true" t="shared" si="14" ref="BE7:BE17">BD7+BC7+BB7</f>
        <v>0</v>
      </c>
      <c r="BF7" s="72"/>
      <c r="BG7" s="73"/>
      <c r="BH7" s="73"/>
      <c r="BI7" s="125">
        <f t="shared" si="1"/>
        <v>0</v>
      </c>
      <c r="BJ7" s="113"/>
      <c r="BK7" s="114"/>
      <c r="BL7" s="114"/>
      <c r="BM7" s="163">
        <f aca="true" t="shared" si="15" ref="BM7:BM17">BJ7+BK7+BL7</f>
        <v>0</v>
      </c>
      <c r="BN7" s="72"/>
      <c r="BO7" s="73"/>
      <c r="BP7" s="73"/>
      <c r="BQ7" s="125">
        <f aca="true" t="shared" si="16" ref="BQ7:BQ17">BP7+BO7+BN7</f>
        <v>0</v>
      </c>
      <c r="BR7" s="84"/>
      <c r="BS7" s="85"/>
      <c r="BT7" s="85"/>
      <c r="BU7" s="86">
        <f>SUM(BR7:BT7)</f>
        <v>0</v>
      </c>
      <c r="BV7" s="72"/>
      <c r="BW7" s="73"/>
      <c r="BX7" s="73"/>
      <c r="BY7" s="74"/>
      <c r="BZ7" s="184">
        <f aca="true" t="shared" si="17" ref="BZ7:BZ16">B7+F7+J7+N7+R7+V7+Z7+AD7+AH7+AL7+AP7+AX7+AT7+BB7+BF7+BJ7+BN7+BR7+BV7</f>
        <v>228</v>
      </c>
      <c r="CA7" s="180">
        <f aca="true" t="shared" si="18" ref="CA7:CA17">C7+G7+K7+O7+S7+W7+AA7+AE7+AI7+AM7+AQ7+AU7+AY7+BC7+BG7+BK7+BO7+BS7+BW7</f>
        <v>0</v>
      </c>
      <c r="CB7" s="180">
        <f aca="true" t="shared" si="19" ref="CB7:CB12">D7+H7+L7+P7+T7+X7+AB7+AF7+AJ7+AN7+AR7+AV7+AZ7+BD7+BH7+BL7+BP7+BT7+BX7</f>
        <v>0</v>
      </c>
      <c r="CC7" s="181">
        <f aca="true" t="shared" si="20" ref="CC7:CC17">E7+I7+M7+Q7+U7+Y7+AC7+AG7+AK7+AO7+AS7+AW7+BA7+BE7+BI7+BM7+BQ7+BU7+BY7</f>
        <v>228</v>
      </c>
    </row>
    <row r="8" spans="1:81" ht="74.25" customHeight="1">
      <c r="A8" s="23" t="s">
        <v>25</v>
      </c>
      <c r="B8" s="66">
        <v>31</v>
      </c>
      <c r="C8" s="67"/>
      <c r="D8" s="67"/>
      <c r="E8" s="68">
        <f t="shared" si="2"/>
        <v>31</v>
      </c>
      <c r="F8" s="55">
        <v>113</v>
      </c>
      <c r="G8" s="54"/>
      <c r="H8" s="54"/>
      <c r="I8" s="56">
        <f t="shared" si="3"/>
        <v>113</v>
      </c>
      <c r="J8" s="66">
        <v>91</v>
      </c>
      <c r="K8" s="67"/>
      <c r="L8" s="67"/>
      <c r="M8" s="68">
        <f t="shared" si="4"/>
        <v>91</v>
      </c>
      <c r="N8" s="55">
        <v>33</v>
      </c>
      <c r="O8" s="54"/>
      <c r="P8" s="54"/>
      <c r="Q8" s="56">
        <f t="shared" si="5"/>
        <v>33</v>
      </c>
      <c r="R8" s="66">
        <v>48</v>
      </c>
      <c r="S8" s="67"/>
      <c r="T8" s="67"/>
      <c r="U8" s="68">
        <f t="shared" si="6"/>
        <v>48</v>
      </c>
      <c r="V8" s="55">
        <v>151</v>
      </c>
      <c r="W8" s="54"/>
      <c r="X8" s="54"/>
      <c r="Y8" s="56">
        <f t="shared" si="7"/>
        <v>151</v>
      </c>
      <c r="Z8" s="66">
        <v>63</v>
      </c>
      <c r="AA8" s="67"/>
      <c r="AB8" s="67"/>
      <c r="AC8" s="68">
        <f t="shared" si="8"/>
        <v>63</v>
      </c>
      <c r="AD8" s="55">
        <v>39</v>
      </c>
      <c r="AE8" s="54"/>
      <c r="AF8" s="54"/>
      <c r="AG8" s="56">
        <f t="shared" si="9"/>
        <v>39</v>
      </c>
      <c r="AH8" s="66">
        <v>20</v>
      </c>
      <c r="AI8" s="67"/>
      <c r="AJ8" s="67"/>
      <c r="AK8" s="68">
        <f t="shared" si="10"/>
        <v>20</v>
      </c>
      <c r="AL8" s="55">
        <v>9</v>
      </c>
      <c r="AM8" s="54"/>
      <c r="AN8" s="54"/>
      <c r="AO8" s="56">
        <f t="shared" si="11"/>
        <v>9</v>
      </c>
      <c r="AP8" s="72">
        <v>6</v>
      </c>
      <c r="AQ8" s="73"/>
      <c r="AR8" s="73"/>
      <c r="AS8" s="74">
        <f t="shared" si="12"/>
        <v>6</v>
      </c>
      <c r="AT8" s="58">
        <v>4</v>
      </c>
      <c r="AU8" s="57"/>
      <c r="AV8" s="57"/>
      <c r="AW8" s="59">
        <f t="shared" si="0"/>
        <v>4</v>
      </c>
      <c r="AX8" s="72">
        <v>6</v>
      </c>
      <c r="AY8" s="73"/>
      <c r="AZ8" s="73"/>
      <c r="BA8" s="74">
        <f t="shared" si="13"/>
        <v>6</v>
      </c>
      <c r="BB8" s="84"/>
      <c r="BC8" s="85"/>
      <c r="BD8" s="85"/>
      <c r="BE8" s="86">
        <f t="shared" si="14"/>
        <v>0</v>
      </c>
      <c r="BF8" s="72">
        <v>12</v>
      </c>
      <c r="BG8" s="73"/>
      <c r="BH8" s="73"/>
      <c r="BI8" s="125">
        <f t="shared" si="1"/>
        <v>12</v>
      </c>
      <c r="BJ8" s="113">
        <v>17</v>
      </c>
      <c r="BK8" s="114"/>
      <c r="BL8" s="114"/>
      <c r="BM8" s="163">
        <f t="shared" si="15"/>
        <v>17</v>
      </c>
      <c r="BN8" s="72">
        <v>9</v>
      </c>
      <c r="BO8" s="73"/>
      <c r="BP8" s="73"/>
      <c r="BQ8" s="125">
        <f t="shared" si="16"/>
        <v>9</v>
      </c>
      <c r="BR8" s="84">
        <v>6</v>
      </c>
      <c r="BS8" s="85"/>
      <c r="BT8" s="85"/>
      <c r="BU8" s="86">
        <f aca="true" t="shared" si="21" ref="BU8:BU17">SUM(BR8:BT8)</f>
        <v>6</v>
      </c>
      <c r="BV8" s="72">
        <v>4</v>
      </c>
      <c r="BW8" s="73"/>
      <c r="BX8" s="73"/>
      <c r="BY8" s="74">
        <f aca="true" t="shared" si="22" ref="BY8:BY17">SUM(BV8:BX8)</f>
        <v>4</v>
      </c>
      <c r="BZ8" s="184">
        <f t="shared" si="17"/>
        <v>662</v>
      </c>
      <c r="CA8" s="180">
        <f t="shared" si="18"/>
        <v>0</v>
      </c>
      <c r="CB8" s="180">
        <f t="shared" si="19"/>
        <v>0</v>
      </c>
      <c r="CC8" s="181">
        <f t="shared" si="20"/>
        <v>662</v>
      </c>
    </row>
    <row r="9" spans="1:81" ht="74.25" customHeight="1">
      <c r="A9" s="22" t="s">
        <v>62</v>
      </c>
      <c r="B9" s="66"/>
      <c r="C9" s="67"/>
      <c r="D9" s="67"/>
      <c r="E9" s="68">
        <f>B9+C9+D9</f>
        <v>0</v>
      </c>
      <c r="F9" s="55"/>
      <c r="G9" s="54"/>
      <c r="H9" s="54"/>
      <c r="I9" s="56">
        <f>F9+G9+H9</f>
        <v>0</v>
      </c>
      <c r="J9" s="66"/>
      <c r="K9" s="67"/>
      <c r="L9" s="67"/>
      <c r="M9" s="68">
        <f>J9+K9+L9</f>
        <v>0</v>
      </c>
      <c r="N9" s="55"/>
      <c r="O9" s="54"/>
      <c r="P9" s="54"/>
      <c r="Q9" s="56">
        <f>N9+O9+P9</f>
        <v>0</v>
      </c>
      <c r="R9" s="66"/>
      <c r="S9" s="67"/>
      <c r="T9" s="67"/>
      <c r="U9" s="68">
        <f>R9+S9+T9</f>
        <v>0</v>
      </c>
      <c r="V9" s="55"/>
      <c r="W9" s="54"/>
      <c r="X9" s="54"/>
      <c r="Y9" s="56">
        <f>V9+W9+X9</f>
        <v>0</v>
      </c>
      <c r="Z9" s="66"/>
      <c r="AA9" s="67"/>
      <c r="AB9" s="67"/>
      <c r="AC9" s="68">
        <f>Z9+AA9+AB9</f>
        <v>0</v>
      </c>
      <c r="AD9" s="55"/>
      <c r="AE9" s="54"/>
      <c r="AF9" s="54"/>
      <c r="AG9" s="56">
        <f>AD9+AE9+AF9</f>
        <v>0</v>
      </c>
      <c r="AH9" s="66"/>
      <c r="AI9" s="67"/>
      <c r="AJ9" s="67"/>
      <c r="AK9" s="68">
        <f>AH9+AI9+AJ9</f>
        <v>0</v>
      </c>
      <c r="AL9" s="55"/>
      <c r="AM9" s="54"/>
      <c r="AN9" s="54"/>
      <c r="AO9" s="56">
        <f>AL9+AM9+AN9</f>
        <v>0</v>
      </c>
      <c r="AP9" s="72"/>
      <c r="AQ9" s="73"/>
      <c r="AR9" s="73"/>
      <c r="AS9" s="74">
        <f>AP9+AQ9+AR9</f>
        <v>0</v>
      </c>
      <c r="AT9" s="58"/>
      <c r="AU9" s="57"/>
      <c r="AV9" s="57"/>
      <c r="AW9" s="59">
        <f>AT9+AU9+AV9</f>
        <v>0</v>
      </c>
      <c r="AX9" s="72"/>
      <c r="AY9" s="73"/>
      <c r="AZ9" s="73"/>
      <c r="BA9" s="74">
        <f>AZ9+AY9+AX9</f>
        <v>0</v>
      </c>
      <c r="BB9" s="84">
        <v>27</v>
      </c>
      <c r="BC9" s="85"/>
      <c r="BD9" s="85"/>
      <c r="BE9" s="86">
        <f>BD9+BC9+BB9</f>
        <v>27</v>
      </c>
      <c r="BF9" s="72">
        <v>60</v>
      </c>
      <c r="BG9" s="73"/>
      <c r="BH9" s="73"/>
      <c r="BI9" s="125">
        <f t="shared" si="1"/>
        <v>60</v>
      </c>
      <c r="BJ9" s="113">
        <v>50</v>
      </c>
      <c r="BK9" s="114"/>
      <c r="BL9" s="114"/>
      <c r="BM9" s="163">
        <f t="shared" si="15"/>
        <v>50</v>
      </c>
      <c r="BN9" s="72">
        <v>40</v>
      </c>
      <c r="BO9" s="73"/>
      <c r="BP9" s="73"/>
      <c r="BQ9" s="125">
        <f t="shared" si="16"/>
        <v>40</v>
      </c>
      <c r="BR9" s="84">
        <v>70</v>
      </c>
      <c r="BS9" s="85"/>
      <c r="BT9" s="85"/>
      <c r="BU9" s="86">
        <f t="shared" si="21"/>
        <v>70</v>
      </c>
      <c r="BV9" s="72">
        <v>54</v>
      </c>
      <c r="BW9" s="73"/>
      <c r="BX9" s="73"/>
      <c r="BY9" s="74">
        <f t="shared" si="22"/>
        <v>54</v>
      </c>
      <c r="BZ9" s="184">
        <f t="shared" si="17"/>
        <v>301</v>
      </c>
      <c r="CA9" s="180">
        <f t="shared" si="18"/>
        <v>0</v>
      </c>
      <c r="CB9" s="180">
        <f t="shared" si="19"/>
        <v>0</v>
      </c>
      <c r="CC9" s="181">
        <f t="shared" si="20"/>
        <v>301</v>
      </c>
    </row>
    <row r="10" spans="1:81" ht="74.25" customHeight="1">
      <c r="A10" s="23" t="s">
        <v>63</v>
      </c>
      <c r="B10" s="66"/>
      <c r="C10" s="67"/>
      <c r="D10" s="67"/>
      <c r="E10" s="68">
        <f>B10+C10+D10</f>
        <v>0</v>
      </c>
      <c r="F10" s="55"/>
      <c r="G10" s="54"/>
      <c r="H10" s="54"/>
      <c r="I10" s="56">
        <f>F10+G10+H10</f>
        <v>0</v>
      </c>
      <c r="J10" s="66"/>
      <c r="K10" s="67"/>
      <c r="L10" s="67"/>
      <c r="M10" s="68">
        <f>J10+K10+L10</f>
        <v>0</v>
      </c>
      <c r="N10" s="55"/>
      <c r="O10" s="54"/>
      <c r="P10" s="54"/>
      <c r="Q10" s="56">
        <f>N10+O10+P10</f>
        <v>0</v>
      </c>
      <c r="R10" s="66"/>
      <c r="S10" s="67"/>
      <c r="T10" s="67"/>
      <c r="U10" s="68">
        <f>R10+S10+T10</f>
        <v>0</v>
      </c>
      <c r="V10" s="55"/>
      <c r="W10" s="54"/>
      <c r="X10" s="54"/>
      <c r="Y10" s="56">
        <f>V10+W10+X10</f>
        <v>0</v>
      </c>
      <c r="Z10" s="66"/>
      <c r="AA10" s="67"/>
      <c r="AB10" s="67"/>
      <c r="AC10" s="68">
        <f>Z10+AA10+AB10</f>
        <v>0</v>
      </c>
      <c r="AD10" s="55"/>
      <c r="AE10" s="54"/>
      <c r="AF10" s="54"/>
      <c r="AG10" s="56">
        <f>AD10+AE10+AF10</f>
        <v>0</v>
      </c>
      <c r="AH10" s="66"/>
      <c r="AI10" s="67"/>
      <c r="AJ10" s="67"/>
      <c r="AK10" s="68">
        <f>AH10+AI10+AJ10</f>
        <v>0</v>
      </c>
      <c r="AL10" s="55"/>
      <c r="AM10" s="54"/>
      <c r="AN10" s="54"/>
      <c r="AO10" s="56">
        <f>AL10+AM10+AN10</f>
        <v>0</v>
      </c>
      <c r="AP10" s="72"/>
      <c r="AQ10" s="73"/>
      <c r="AR10" s="73"/>
      <c r="AS10" s="74">
        <f>AP10+AQ10+AR10</f>
        <v>0</v>
      </c>
      <c r="AT10" s="58"/>
      <c r="AU10" s="57"/>
      <c r="AV10" s="57"/>
      <c r="AW10" s="59">
        <f>AT10+AU10+AV10</f>
        <v>0</v>
      </c>
      <c r="AX10" s="72"/>
      <c r="AY10" s="73"/>
      <c r="AZ10" s="73"/>
      <c r="BA10" s="74">
        <f>AZ10+AY10+AX10</f>
        <v>0</v>
      </c>
      <c r="BB10" s="84">
        <v>3</v>
      </c>
      <c r="BC10" s="85"/>
      <c r="BD10" s="85"/>
      <c r="BE10" s="86">
        <f>BD10+BC10+BB10</f>
        <v>3</v>
      </c>
      <c r="BF10" s="72"/>
      <c r="BG10" s="73"/>
      <c r="BH10" s="73">
        <v>0</v>
      </c>
      <c r="BI10" s="125"/>
      <c r="BJ10" s="113"/>
      <c r="BK10" s="114"/>
      <c r="BL10" s="114"/>
      <c r="BM10" s="163">
        <f t="shared" si="15"/>
        <v>0</v>
      </c>
      <c r="BN10" s="72"/>
      <c r="BO10" s="73"/>
      <c r="BP10" s="73"/>
      <c r="BQ10" s="125">
        <f t="shared" si="16"/>
        <v>0</v>
      </c>
      <c r="BR10" s="84"/>
      <c r="BS10" s="85"/>
      <c r="BT10" s="85"/>
      <c r="BU10" s="86">
        <f t="shared" si="21"/>
        <v>0</v>
      </c>
      <c r="BV10" s="72"/>
      <c r="BW10" s="73"/>
      <c r="BX10" s="73"/>
      <c r="BY10" s="74">
        <f t="shared" si="22"/>
        <v>0</v>
      </c>
      <c r="BZ10" s="184">
        <f t="shared" si="17"/>
        <v>3</v>
      </c>
      <c r="CA10" s="180">
        <f t="shared" si="18"/>
        <v>0</v>
      </c>
      <c r="CB10" s="180">
        <f>D10+H10+L10+P10+T10+X10+AB10+AF10+AJ10+AN10+AR10+AV10+AZ10+BD10+BH10+BL10+BP10+BT10+BX10</f>
        <v>0</v>
      </c>
      <c r="CC10" s="181">
        <f t="shared" si="20"/>
        <v>3</v>
      </c>
    </row>
    <row r="11" spans="1:81" ht="74.25" customHeight="1">
      <c r="A11" s="23" t="s">
        <v>64</v>
      </c>
      <c r="B11" s="66"/>
      <c r="C11" s="67"/>
      <c r="D11" s="67"/>
      <c r="E11" s="68">
        <f>B11+C11+D11</f>
        <v>0</v>
      </c>
      <c r="F11" s="55"/>
      <c r="G11" s="54"/>
      <c r="H11" s="54"/>
      <c r="I11" s="56">
        <f>F11+G11+H11</f>
        <v>0</v>
      </c>
      <c r="J11" s="66"/>
      <c r="K11" s="67"/>
      <c r="L11" s="67"/>
      <c r="M11" s="68">
        <f>J11+K11+L11</f>
        <v>0</v>
      </c>
      <c r="N11" s="55"/>
      <c r="O11" s="54"/>
      <c r="P11" s="54"/>
      <c r="Q11" s="56">
        <f>N11+O11+P11</f>
        <v>0</v>
      </c>
      <c r="R11" s="66"/>
      <c r="S11" s="67"/>
      <c r="T11" s="67"/>
      <c r="U11" s="68">
        <f>R11+S11+T11</f>
        <v>0</v>
      </c>
      <c r="V11" s="55"/>
      <c r="W11" s="54"/>
      <c r="X11" s="54"/>
      <c r="Y11" s="56">
        <f>V11+W11+X11</f>
        <v>0</v>
      </c>
      <c r="Z11" s="66"/>
      <c r="AA11" s="67"/>
      <c r="AB11" s="67"/>
      <c r="AC11" s="68">
        <f>Z11+AA11+AB11</f>
        <v>0</v>
      </c>
      <c r="AD11" s="55"/>
      <c r="AE11" s="54"/>
      <c r="AF11" s="54"/>
      <c r="AG11" s="56">
        <f>AD11+AE11+AF11</f>
        <v>0</v>
      </c>
      <c r="AH11" s="66"/>
      <c r="AI11" s="67"/>
      <c r="AJ11" s="67"/>
      <c r="AK11" s="68">
        <f>AH11+AI11+AJ11</f>
        <v>0</v>
      </c>
      <c r="AL11" s="55"/>
      <c r="AM11" s="54"/>
      <c r="AN11" s="54"/>
      <c r="AO11" s="56">
        <f>AL11+AM11+AN11</f>
        <v>0</v>
      </c>
      <c r="AP11" s="72"/>
      <c r="AQ11" s="73"/>
      <c r="AR11" s="73"/>
      <c r="AS11" s="74">
        <f>AP11+AQ11+AR11</f>
        <v>0</v>
      </c>
      <c r="AT11" s="58"/>
      <c r="AU11" s="57"/>
      <c r="AV11" s="57"/>
      <c r="AW11" s="59">
        <f>AT11+AU11+AV11</f>
        <v>0</v>
      </c>
      <c r="AX11" s="72"/>
      <c r="AY11" s="73"/>
      <c r="AZ11" s="73"/>
      <c r="BA11" s="74">
        <f>AZ11+AY11+AX11</f>
        <v>0</v>
      </c>
      <c r="BB11" s="84">
        <v>2</v>
      </c>
      <c r="BC11" s="85"/>
      <c r="BD11" s="85"/>
      <c r="BE11" s="86">
        <f>BD11+BC11+BB11</f>
        <v>2</v>
      </c>
      <c r="BF11" s="72">
        <v>4</v>
      </c>
      <c r="BG11" s="73"/>
      <c r="BH11" s="73"/>
      <c r="BI11" s="125">
        <f t="shared" si="1"/>
        <v>4</v>
      </c>
      <c r="BJ11" s="113">
        <v>8</v>
      </c>
      <c r="BK11" s="114"/>
      <c r="BL11" s="114"/>
      <c r="BM11" s="163">
        <f t="shared" si="15"/>
        <v>8</v>
      </c>
      <c r="BN11" s="72">
        <v>3</v>
      </c>
      <c r="BO11" s="73"/>
      <c r="BP11" s="73"/>
      <c r="BQ11" s="125">
        <f t="shared" si="16"/>
        <v>3</v>
      </c>
      <c r="BR11" s="84">
        <v>1</v>
      </c>
      <c r="BS11" s="85"/>
      <c r="BT11" s="85">
        <v>0</v>
      </c>
      <c r="BU11" s="86">
        <f t="shared" si="21"/>
        <v>1</v>
      </c>
      <c r="BV11" s="72">
        <v>2</v>
      </c>
      <c r="BW11" s="73"/>
      <c r="BX11" s="73"/>
      <c r="BY11" s="74">
        <f t="shared" si="22"/>
        <v>2</v>
      </c>
      <c r="BZ11" s="184">
        <f t="shared" si="17"/>
        <v>20</v>
      </c>
      <c r="CA11" s="180">
        <f t="shared" si="18"/>
        <v>0</v>
      </c>
      <c r="CB11" s="180">
        <f t="shared" si="19"/>
        <v>0</v>
      </c>
      <c r="CC11" s="181">
        <f t="shared" si="20"/>
        <v>20</v>
      </c>
    </row>
    <row r="12" spans="1:81" ht="74.25" customHeight="1">
      <c r="A12" s="23" t="s">
        <v>26</v>
      </c>
      <c r="B12" s="66">
        <v>6</v>
      </c>
      <c r="C12" s="67"/>
      <c r="D12" s="67"/>
      <c r="E12" s="68">
        <f t="shared" si="2"/>
        <v>6</v>
      </c>
      <c r="F12" s="55">
        <v>39</v>
      </c>
      <c r="G12" s="54"/>
      <c r="H12" s="54"/>
      <c r="I12" s="56">
        <f t="shared" si="3"/>
        <v>39</v>
      </c>
      <c r="J12" s="66">
        <v>102</v>
      </c>
      <c r="K12" s="67"/>
      <c r="L12" s="67"/>
      <c r="M12" s="68">
        <f t="shared" si="4"/>
        <v>102</v>
      </c>
      <c r="N12" s="55">
        <v>44</v>
      </c>
      <c r="O12" s="54"/>
      <c r="P12" s="54"/>
      <c r="Q12" s="56">
        <f t="shared" si="5"/>
        <v>44</v>
      </c>
      <c r="R12" s="66">
        <v>32</v>
      </c>
      <c r="S12" s="67"/>
      <c r="T12" s="67"/>
      <c r="U12" s="68">
        <f t="shared" si="6"/>
        <v>32</v>
      </c>
      <c r="V12" s="55">
        <v>81</v>
      </c>
      <c r="W12" s="54"/>
      <c r="X12" s="54"/>
      <c r="Y12" s="56">
        <f t="shared" si="7"/>
        <v>81</v>
      </c>
      <c r="Z12" s="66">
        <v>63</v>
      </c>
      <c r="AA12" s="67"/>
      <c r="AB12" s="67"/>
      <c r="AC12" s="68">
        <f t="shared" si="8"/>
        <v>63</v>
      </c>
      <c r="AD12" s="55">
        <v>40</v>
      </c>
      <c r="AE12" s="54"/>
      <c r="AF12" s="54"/>
      <c r="AG12" s="56">
        <f t="shared" si="9"/>
        <v>40</v>
      </c>
      <c r="AH12" s="66">
        <v>38</v>
      </c>
      <c r="AI12" s="67"/>
      <c r="AJ12" s="67"/>
      <c r="AK12" s="68">
        <f t="shared" si="10"/>
        <v>38</v>
      </c>
      <c r="AL12" s="55">
        <v>12</v>
      </c>
      <c r="AM12" s="54"/>
      <c r="AN12" s="54"/>
      <c r="AO12" s="56">
        <f t="shared" si="11"/>
        <v>12</v>
      </c>
      <c r="AP12" s="72">
        <v>15</v>
      </c>
      <c r="AQ12" s="73"/>
      <c r="AR12" s="73"/>
      <c r="AS12" s="74">
        <f t="shared" si="12"/>
        <v>15</v>
      </c>
      <c r="AT12" s="58">
        <v>24</v>
      </c>
      <c r="AU12" s="57"/>
      <c r="AV12" s="57"/>
      <c r="AW12" s="59">
        <f t="shared" si="0"/>
        <v>24</v>
      </c>
      <c r="AX12" s="72">
        <v>9</v>
      </c>
      <c r="AY12" s="73"/>
      <c r="AZ12" s="73"/>
      <c r="BA12" s="74">
        <f t="shared" si="13"/>
        <v>9</v>
      </c>
      <c r="BB12" s="84">
        <v>30</v>
      </c>
      <c r="BC12" s="85"/>
      <c r="BD12" s="85"/>
      <c r="BE12" s="86">
        <f t="shared" si="14"/>
        <v>30</v>
      </c>
      <c r="BF12" s="72">
        <v>39</v>
      </c>
      <c r="BG12" s="73"/>
      <c r="BH12" s="73"/>
      <c r="BI12" s="125">
        <f aca="true" t="shared" si="23" ref="BI12:BI17">BH12+BG12+BF12</f>
        <v>39</v>
      </c>
      <c r="BJ12" s="113">
        <v>36</v>
      </c>
      <c r="BK12" s="114"/>
      <c r="BL12" s="114"/>
      <c r="BM12" s="163">
        <f t="shared" si="15"/>
        <v>36</v>
      </c>
      <c r="BN12" s="72">
        <v>27</v>
      </c>
      <c r="BO12" s="73"/>
      <c r="BP12" s="73"/>
      <c r="BQ12" s="125">
        <f t="shared" si="16"/>
        <v>27</v>
      </c>
      <c r="BR12" s="84">
        <v>19</v>
      </c>
      <c r="BS12" s="85"/>
      <c r="BT12" s="85"/>
      <c r="BU12" s="86">
        <f t="shared" si="21"/>
        <v>19</v>
      </c>
      <c r="BV12" s="72">
        <v>17</v>
      </c>
      <c r="BW12" s="73"/>
      <c r="BX12" s="73"/>
      <c r="BY12" s="74">
        <f t="shared" si="22"/>
        <v>17</v>
      </c>
      <c r="BZ12" s="184">
        <f t="shared" si="17"/>
        <v>673</v>
      </c>
      <c r="CA12" s="180">
        <f t="shared" si="18"/>
        <v>0</v>
      </c>
      <c r="CB12" s="180">
        <f t="shared" si="19"/>
        <v>0</v>
      </c>
      <c r="CC12" s="181">
        <f t="shared" si="20"/>
        <v>673</v>
      </c>
    </row>
    <row r="13" spans="1:81" ht="74.25" customHeight="1">
      <c r="A13" s="23" t="s">
        <v>27</v>
      </c>
      <c r="B13" s="66">
        <v>0</v>
      </c>
      <c r="C13" s="67"/>
      <c r="D13" s="67"/>
      <c r="E13" s="68">
        <f t="shared" si="2"/>
        <v>0</v>
      </c>
      <c r="F13" s="55">
        <v>2</v>
      </c>
      <c r="G13" s="54"/>
      <c r="H13" s="54"/>
      <c r="I13" s="56">
        <f t="shared" si="3"/>
        <v>2</v>
      </c>
      <c r="J13" s="66">
        <v>5</v>
      </c>
      <c r="K13" s="67"/>
      <c r="L13" s="67"/>
      <c r="M13" s="68">
        <f t="shared" si="4"/>
        <v>5</v>
      </c>
      <c r="N13" s="55">
        <v>3</v>
      </c>
      <c r="O13" s="54"/>
      <c r="P13" s="54"/>
      <c r="Q13" s="56">
        <f t="shared" si="5"/>
        <v>3</v>
      </c>
      <c r="R13" s="66">
        <v>0</v>
      </c>
      <c r="S13" s="67"/>
      <c r="T13" s="67"/>
      <c r="U13" s="68">
        <f t="shared" si="6"/>
        <v>0</v>
      </c>
      <c r="V13" s="55">
        <v>3</v>
      </c>
      <c r="W13" s="54"/>
      <c r="X13" s="54"/>
      <c r="Y13" s="56">
        <f t="shared" si="7"/>
        <v>3</v>
      </c>
      <c r="Z13" s="66">
        <v>4</v>
      </c>
      <c r="AA13" s="67"/>
      <c r="AB13" s="67"/>
      <c r="AC13" s="68">
        <f t="shared" si="8"/>
        <v>4</v>
      </c>
      <c r="AD13" s="55">
        <v>0</v>
      </c>
      <c r="AE13" s="54"/>
      <c r="AF13" s="54"/>
      <c r="AG13" s="56">
        <f t="shared" si="9"/>
        <v>0</v>
      </c>
      <c r="AH13" s="66">
        <v>1</v>
      </c>
      <c r="AI13" s="67"/>
      <c r="AJ13" s="67"/>
      <c r="AK13" s="68">
        <f t="shared" si="10"/>
        <v>1</v>
      </c>
      <c r="AL13" s="55"/>
      <c r="AM13" s="54"/>
      <c r="AN13" s="54"/>
      <c r="AO13" s="56">
        <f t="shared" si="11"/>
        <v>0</v>
      </c>
      <c r="AP13" s="72"/>
      <c r="AQ13" s="73"/>
      <c r="AR13" s="73"/>
      <c r="AS13" s="74">
        <f t="shared" si="12"/>
        <v>0</v>
      </c>
      <c r="AT13" s="58"/>
      <c r="AU13" s="57"/>
      <c r="AV13" s="57"/>
      <c r="AW13" s="59">
        <f t="shared" si="0"/>
        <v>0</v>
      </c>
      <c r="AX13" s="72"/>
      <c r="AY13" s="73"/>
      <c r="AZ13" s="73"/>
      <c r="BA13" s="74">
        <f t="shared" si="13"/>
        <v>0</v>
      </c>
      <c r="BB13" s="84">
        <v>2</v>
      </c>
      <c r="BC13" s="85"/>
      <c r="BD13" s="85"/>
      <c r="BE13" s="86">
        <f t="shared" si="14"/>
        <v>2</v>
      </c>
      <c r="BF13" s="72">
        <v>1</v>
      </c>
      <c r="BG13" s="73"/>
      <c r="BH13" s="73"/>
      <c r="BI13" s="125">
        <f t="shared" si="23"/>
        <v>1</v>
      </c>
      <c r="BJ13" s="113">
        <v>2</v>
      </c>
      <c r="BK13" s="114"/>
      <c r="BL13" s="114"/>
      <c r="BM13" s="163">
        <f t="shared" si="15"/>
        <v>2</v>
      </c>
      <c r="BN13" s="72">
        <v>2</v>
      </c>
      <c r="BO13" s="73"/>
      <c r="BP13" s="73"/>
      <c r="BQ13" s="125">
        <f t="shared" si="16"/>
        <v>2</v>
      </c>
      <c r="BR13" s="84"/>
      <c r="BS13" s="85"/>
      <c r="BT13" s="85"/>
      <c r="BU13" s="86">
        <f t="shared" si="21"/>
        <v>0</v>
      </c>
      <c r="BV13" s="72"/>
      <c r="BW13" s="73"/>
      <c r="BX13" s="73"/>
      <c r="BY13" s="74">
        <f t="shared" si="22"/>
        <v>0</v>
      </c>
      <c r="BZ13" s="184">
        <f t="shared" si="17"/>
        <v>25</v>
      </c>
      <c r="CA13" s="180">
        <f t="shared" si="18"/>
        <v>0</v>
      </c>
      <c r="CB13" s="180">
        <f>D13+H13+L13+P13+T13+X13+AB13+AF13+AJ13+AN13+AR13+AV13+AZ13+BD13+BH13+BL13+BP13+BT13+BX13</f>
        <v>0</v>
      </c>
      <c r="CC13" s="181">
        <f t="shared" si="20"/>
        <v>25</v>
      </c>
    </row>
    <row r="14" spans="1:81" ht="74.25" customHeight="1">
      <c r="A14" s="23" t="s">
        <v>28</v>
      </c>
      <c r="B14" s="66">
        <v>9</v>
      </c>
      <c r="C14" s="67"/>
      <c r="D14" s="67"/>
      <c r="E14" s="68">
        <f t="shared" si="2"/>
        <v>9</v>
      </c>
      <c r="F14" s="55">
        <v>125</v>
      </c>
      <c r="G14" s="54"/>
      <c r="H14" s="54"/>
      <c r="I14" s="56">
        <f t="shared" si="3"/>
        <v>125</v>
      </c>
      <c r="J14" s="66">
        <v>98</v>
      </c>
      <c r="K14" s="67"/>
      <c r="L14" s="67"/>
      <c r="M14" s="68">
        <f t="shared" si="4"/>
        <v>98</v>
      </c>
      <c r="N14" s="55">
        <v>64</v>
      </c>
      <c r="O14" s="54"/>
      <c r="P14" s="54"/>
      <c r="Q14" s="56">
        <f t="shared" si="5"/>
        <v>64</v>
      </c>
      <c r="R14" s="66">
        <v>19</v>
      </c>
      <c r="S14" s="67"/>
      <c r="T14" s="67"/>
      <c r="U14" s="68">
        <f t="shared" si="6"/>
        <v>19</v>
      </c>
      <c r="V14" s="55">
        <v>106</v>
      </c>
      <c r="W14" s="54"/>
      <c r="X14" s="54"/>
      <c r="Y14" s="56">
        <f t="shared" si="7"/>
        <v>106</v>
      </c>
      <c r="Z14" s="66">
        <v>87</v>
      </c>
      <c r="AA14" s="67"/>
      <c r="AB14" s="67"/>
      <c r="AC14" s="68">
        <f t="shared" si="8"/>
        <v>87</v>
      </c>
      <c r="AD14" s="55">
        <v>164</v>
      </c>
      <c r="AE14" s="54"/>
      <c r="AF14" s="54"/>
      <c r="AG14" s="56">
        <f t="shared" si="9"/>
        <v>164</v>
      </c>
      <c r="AH14" s="66">
        <v>124</v>
      </c>
      <c r="AI14" s="67"/>
      <c r="AJ14" s="67"/>
      <c r="AK14" s="68">
        <f t="shared" si="10"/>
        <v>124</v>
      </c>
      <c r="AL14" s="55">
        <v>94</v>
      </c>
      <c r="AM14" s="54"/>
      <c r="AN14" s="54"/>
      <c r="AO14" s="56">
        <f t="shared" si="11"/>
        <v>94</v>
      </c>
      <c r="AP14" s="72">
        <v>93</v>
      </c>
      <c r="AQ14" s="73"/>
      <c r="AR14" s="73"/>
      <c r="AS14" s="74">
        <f t="shared" si="12"/>
        <v>93</v>
      </c>
      <c r="AT14" s="58">
        <v>120</v>
      </c>
      <c r="AU14" s="57"/>
      <c r="AV14" s="57"/>
      <c r="AW14" s="59">
        <f t="shared" si="0"/>
        <v>120</v>
      </c>
      <c r="AX14" s="72">
        <v>166</v>
      </c>
      <c r="AY14" s="73"/>
      <c r="AZ14" s="73"/>
      <c r="BA14" s="74">
        <f t="shared" si="13"/>
        <v>166</v>
      </c>
      <c r="BB14" s="84">
        <v>210</v>
      </c>
      <c r="BC14" s="85"/>
      <c r="BD14" s="85"/>
      <c r="BE14" s="86">
        <f t="shared" si="14"/>
        <v>210</v>
      </c>
      <c r="BF14" s="72">
        <v>164</v>
      </c>
      <c r="BG14" s="73"/>
      <c r="BH14" s="73"/>
      <c r="BI14" s="125">
        <f t="shared" si="23"/>
        <v>164</v>
      </c>
      <c r="BJ14" s="113">
        <v>140</v>
      </c>
      <c r="BK14" s="114"/>
      <c r="BL14" s="114"/>
      <c r="BM14" s="163">
        <f t="shared" si="15"/>
        <v>140</v>
      </c>
      <c r="BN14" s="72">
        <v>114</v>
      </c>
      <c r="BO14" s="73"/>
      <c r="BP14" s="73"/>
      <c r="BQ14" s="125">
        <f t="shared" si="16"/>
        <v>114</v>
      </c>
      <c r="BR14" s="84">
        <v>153</v>
      </c>
      <c r="BS14" s="85"/>
      <c r="BT14" s="85"/>
      <c r="BU14" s="86">
        <f t="shared" si="21"/>
        <v>153</v>
      </c>
      <c r="BV14" s="72">
        <v>130</v>
      </c>
      <c r="BW14" s="73"/>
      <c r="BX14" s="73">
        <v>2</v>
      </c>
      <c r="BY14" s="74">
        <f t="shared" si="22"/>
        <v>132</v>
      </c>
      <c r="BZ14" s="184">
        <f t="shared" si="17"/>
        <v>2180</v>
      </c>
      <c r="CA14" s="180">
        <f t="shared" si="18"/>
        <v>0</v>
      </c>
      <c r="CB14" s="180">
        <f>D14+H14+L14+P14+T14+X14+AB14+AF14+AJ14+AN14+AR14+AV14+AZ14+BD14+BH14+BL14+BP14+BT14+BX14</f>
        <v>2</v>
      </c>
      <c r="CC14" s="181">
        <f t="shared" si="20"/>
        <v>2182</v>
      </c>
    </row>
    <row r="15" spans="1:81" ht="74.25" customHeight="1">
      <c r="A15" s="22" t="s">
        <v>55</v>
      </c>
      <c r="B15" s="66">
        <v>0</v>
      </c>
      <c r="C15" s="67"/>
      <c r="D15" s="67"/>
      <c r="E15" s="68">
        <f t="shared" si="2"/>
        <v>0</v>
      </c>
      <c r="F15" s="55">
        <v>43</v>
      </c>
      <c r="G15" s="54"/>
      <c r="H15" s="54"/>
      <c r="I15" s="56">
        <f t="shared" si="3"/>
        <v>43</v>
      </c>
      <c r="J15" s="66">
        <v>0</v>
      </c>
      <c r="K15" s="67"/>
      <c r="L15" s="67"/>
      <c r="M15" s="68">
        <f t="shared" si="4"/>
        <v>0</v>
      </c>
      <c r="N15" s="55">
        <v>0</v>
      </c>
      <c r="O15" s="54"/>
      <c r="P15" s="54"/>
      <c r="Q15" s="56">
        <f t="shared" si="5"/>
        <v>0</v>
      </c>
      <c r="R15" s="66">
        <v>0</v>
      </c>
      <c r="S15" s="67"/>
      <c r="T15" s="67"/>
      <c r="U15" s="68">
        <f t="shared" si="6"/>
        <v>0</v>
      </c>
      <c r="V15" s="55">
        <v>0</v>
      </c>
      <c r="W15" s="54"/>
      <c r="X15" s="54"/>
      <c r="Y15" s="56">
        <f t="shared" si="7"/>
        <v>0</v>
      </c>
      <c r="Z15" s="66">
        <v>0</v>
      </c>
      <c r="AA15" s="67"/>
      <c r="AB15" s="67"/>
      <c r="AC15" s="68">
        <f t="shared" si="8"/>
        <v>0</v>
      </c>
      <c r="AD15" s="55">
        <v>0</v>
      </c>
      <c r="AE15" s="54"/>
      <c r="AF15" s="54"/>
      <c r="AG15" s="56">
        <f t="shared" si="9"/>
        <v>0</v>
      </c>
      <c r="AH15" s="66">
        <v>1</v>
      </c>
      <c r="AI15" s="67"/>
      <c r="AJ15" s="67"/>
      <c r="AK15" s="68">
        <f t="shared" si="10"/>
        <v>1</v>
      </c>
      <c r="AL15" s="55">
        <v>1</v>
      </c>
      <c r="AM15" s="54"/>
      <c r="AN15" s="54"/>
      <c r="AO15" s="56">
        <f t="shared" si="11"/>
        <v>1</v>
      </c>
      <c r="AP15" s="72"/>
      <c r="AQ15" s="73"/>
      <c r="AR15" s="73"/>
      <c r="AS15" s="74">
        <f t="shared" si="12"/>
        <v>0</v>
      </c>
      <c r="AT15" s="58"/>
      <c r="AU15" s="57"/>
      <c r="AV15" s="57"/>
      <c r="AW15" s="59">
        <f t="shared" si="0"/>
        <v>0</v>
      </c>
      <c r="AX15" s="72">
        <v>3</v>
      </c>
      <c r="AY15" s="73"/>
      <c r="AZ15" s="73"/>
      <c r="BA15" s="74">
        <f t="shared" si="13"/>
        <v>3</v>
      </c>
      <c r="BB15" s="84">
        <v>9</v>
      </c>
      <c r="BC15" s="85"/>
      <c r="BD15" s="85"/>
      <c r="BE15" s="86">
        <f t="shared" si="14"/>
        <v>9</v>
      </c>
      <c r="BF15" s="72">
        <v>11</v>
      </c>
      <c r="BG15" s="73"/>
      <c r="BH15" s="73"/>
      <c r="BI15" s="125">
        <f t="shared" si="23"/>
        <v>11</v>
      </c>
      <c r="BJ15" s="113">
        <v>28</v>
      </c>
      <c r="BK15" s="114"/>
      <c r="BL15" s="114"/>
      <c r="BM15" s="163">
        <f t="shared" si="15"/>
        <v>28</v>
      </c>
      <c r="BN15" s="72">
        <v>20</v>
      </c>
      <c r="BO15" s="73"/>
      <c r="BP15" s="73"/>
      <c r="BQ15" s="125">
        <f t="shared" si="16"/>
        <v>20</v>
      </c>
      <c r="BR15" s="84">
        <v>22</v>
      </c>
      <c r="BS15" s="85"/>
      <c r="BT15" s="85"/>
      <c r="BU15" s="86">
        <f t="shared" si="21"/>
        <v>22</v>
      </c>
      <c r="BV15" s="72">
        <v>32</v>
      </c>
      <c r="BW15" s="73"/>
      <c r="BX15" s="73"/>
      <c r="BY15" s="74">
        <f t="shared" si="22"/>
        <v>32</v>
      </c>
      <c r="BZ15" s="184">
        <f t="shared" si="17"/>
        <v>170</v>
      </c>
      <c r="CA15" s="180">
        <f t="shared" si="18"/>
        <v>0</v>
      </c>
      <c r="CB15" s="180">
        <f>D15+H15+L15+P15+T15+X15+AB15+AF15+AJ15+AN15+AR15+AV15+AZ15+BD15+BH15+BL15+BP15+BT15+BX15</f>
        <v>0</v>
      </c>
      <c r="CC15" s="181">
        <f t="shared" si="20"/>
        <v>170</v>
      </c>
    </row>
    <row r="16" spans="1:81" ht="74.25" customHeight="1">
      <c r="A16" s="23" t="s">
        <v>29</v>
      </c>
      <c r="B16" s="66"/>
      <c r="C16" s="67"/>
      <c r="D16" s="67"/>
      <c r="E16" s="68">
        <f t="shared" si="2"/>
        <v>0</v>
      </c>
      <c r="F16" s="55">
        <v>33</v>
      </c>
      <c r="G16" s="54"/>
      <c r="H16" s="54"/>
      <c r="I16" s="56">
        <f t="shared" si="3"/>
        <v>33</v>
      </c>
      <c r="J16" s="66"/>
      <c r="K16" s="67"/>
      <c r="L16" s="67"/>
      <c r="M16" s="68">
        <f t="shared" si="4"/>
        <v>0</v>
      </c>
      <c r="N16" s="55"/>
      <c r="O16" s="54"/>
      <c r="P16" s="54"/>
      <c r="Q16" s="56">
        <f t="shared" si="5"/>
        <v>0</v>
      </c>
      <c r="R16" s="66"/>
      <c r="S16" s="67"/>
      <c r="T16" s="67"/>
      <c r="U16" s="68">
        <f t="shared" si="6"/>
        <v>0</v>
      </c>
      <c r="V16" s="55">
        <v>23</v>
      </c>
      <c r="W16" s="54"/>
      <c r="X16" s="54"/>
      <c r="Y16" s="56">
        <f t="shared" si="7"/>
        <v>23</v>
      </c>
      <c r="Z16" s="66">
        <v>14</v>
      </c>
      <c r="AA16" s="67"/>
      <c r="AB16" s="67"/>
      <c r="AC16" s="68">
        <f t="shared" si="8"/>
        <v>14</v>
      </c>
      <c r="AD16" s="55"/>
      <c r="AE16" s="54"/>
      <c r="AF16" s="54"/>
      <c r="AG16" s="56">
        <f t="shared" si="9"/>
        <v>0</v>
      </c>
      <c r="AH16" s="66">
        <v>5</v>
      </c>
      <c r="AI16" s="67"/>
      <c r="AJ16" s="67"/>
      <c r="AK16" s="68">
        <f t="shared" si="10"/>
        <v>5</v>
      </c>
      <c r="AL16" s="55"/>
      <c r="AM16" s="54"/>
      <c r="AN16" s="54"/>
      <c r="AO16" s="56">
        <f t="shared" si="11"/>
        <v>0</v>
      </c>
      <c r="AP16" s="72"/>
      <c r="AQ16" s="73"/>
      <c r="AR16" s="73"/>
      <c r="AS16" s="74">
        <f t="shared" si="12"/>
        <v>0</v>
      </c>
      <c r="AT16" s="58"/>
      <c r="AU16" s="57"/>
      <c r="AV16" s="57"/>
      <c r="AW16" s="59">
        <f t="shared" si="0"/>
        <v>0</v>
      </c>
      <c r="AX16" s="72"/>
      <c r="AY16" s="73"/>
      <c r="AZ16" s="73"/>
      <c r="BA16" s="74">
        <f t="shared" si="13"/>
        <v>0</v>
      </c>
      <c r="BB16" s="84"/>
      <c r="BC16" s="85"/>
      <c r="BD16" s="85"/>
      <c r="BE16" s="86">
        <f t="shared" si="14"/>
        <v>0</v>
      </c>
      <c r="BF16" s="72">
        <v>16</v>
      </c>
      <c r="BG16" s="73"/>
      <c r="BH16" s="73"/>
      <c r="BI16" s="125">
        <f t="shared" si="23"/>
        <v>16</v>
      </c>
      <c r="BJ16" s="113">
        <v>19</v>
      </c>
      <c r="BK16" s="114"/>
      <c r="BL16" s="114"/>
      <c r="BM16" s="163">
        <f t="shared" si="15"/>
        <v>19</v>
      </c>
      <c r="BN16" s="72">
        <v>24</v>
      </c>
      <c r="BO16" s="73"/>
      <c r="BP16" s="73"/>
      <c r="BQ16" s="125">
        <f t="shared" si="16"/>
        <v>24</v>
      </c>
      <c r="BR16" s="84">
        <v>34</v>
      </c>
      <c r="BS16" s="85"/>
      <c r="BT16" s="85"/>
      <c r="BU16" s="86">
        <f t="shared" si="21"/>
        <v>34</v>
      </c>
      <c r="BV16" s="72">
        <v>29</v>
      </c>
      <c r="BW16" s="73"/>
      <c r="BX16" s="73"/>
      <c r="BY16" s="74">
        <f t="shared" si="22"/>
        <v>29</v>
      </c>
      <c r="BZ16" s="184">
        <f t="shared" si="17"/>
        <v>197</v>
      </c>
      <c r="CA16" s="180">
        <f t="shared" si="18"/>
        <v>0</v>
      </c>
      <c r="CB16" s="180">
        <f>D16+H16+L16+P16+T16+X16+AB16+AF16+AJ16+AN16+AR16+AV16+AZ16+BD16+BH16+BL16+BP16+BT16+BX16</f>
        <v>0</v>
      </c>
      <c r="CC16" s="181">
        <f t="shared" si="20"/>
        <v>197</v>
      </c>
    </row>
    <row r="17" spans="1:81" ht="74.25" customHeight="1" thickBot="1">
      <c r="A17" s="24" t="s">
        <v>30</v>
      </c>
      <c r="B17" s="69"/>
      <c r="C17" s="70"/>
      <c r="D17" s="70"/>
      <c r="E17" s="71">
        <f t="shared" si="2"/>
        <v>0</v>
      </c>
      <c r="F17" s="61"/>
      <c r="G17" s="60"/>
      <c r="H17" s="60"/>
      <c r="I17" s="62">
        <f t="shared" si="3"/>
        <v>0</v>
      </c>
      <c r="J17" s="69"/>
      <c r="K17" s="70"/>
      <c r="L17" s="70"/>
      <c r="M17" s="71">
        <f t="shared" si="4"/>
        <v>0</v>
      </c>
      <c r="N17" s="61"/>
      <c r="O17" s="60"/>
      <c r="P17" s="60"/>
      <c r="Q17" s="62">
        <f t="shared" si="5"/>
        <v>0</v>
      </c>
      <c r="R17" s="69"/>
      <c r="S17" s="70"/>
      <c r="T17" s="70"/>
      <c r="U17" s="71">
        <f t="shared" si="6"/>
        <v>0</v>
      </c>
      <c r="V17" s="61">
        <v>11</v>
      </c>
      <c r="W17" s="60"/>
      <c r="X17" s="60"/>
      <c r="Y17" s="62">
        <f t="shared" si="7"/>
        <v>11</v>
      </c>
      <c r="Z17" s="69">
        <v>54</v>
      </c>
      <c r="AA17" s="70"/>
      <c r="AB17" s="70"/>
      <c r="AC17" s="71">
        <f t="shared" si="8"/>
        <v>54</v>
      </c>
      <c r="AD17" s="61">
        <v>24</v>
      </c>
      <c r="AE17" s="60"/>
      <c r="AF17" s="60"/>
      <c r="AG17" s="62">
        <f t="shared" si="9"/>
        <v>24</v>
      </c>
      <c r="AH17" s="69">
        <v>118</v>
      </c>
      <c r="AI17" s="70"/>
      <c r="AJ17" s="70"/>
      <c r="AK17" s="71">
        <f t="shared" si="10"/>
        <v>118</v>
      </c>
      <c r="AL17" s="61">
        <v>71</v>
      </c>
      <c r="AM17" s="60"/>
      <c r="AN17" s="60"/>
      <c r="AO17" s="62">
        <f t="shared" si="11"/>
        <v>71</v>
      </c>
      <c r="AP17" s="75">
        <v>78</v>
      </c>
      <c r="AQ17" s="76"/>
      <c r="AR17" s="76"/>
      <c r="AS17" s="77">
        <f t="shared" si="12"/>
        <v>78</v>
      </c>
      <c r="AT17" s="64">
        <v>111</v>
      </c>
      <c r="AU17" s="63"/>
      <c r="AV17" s="63"/>
      <c r="AW17" s="65">
        <f t="shared" si="0"/>
        <v>111</v>
      </c>
      <c r="AX17" s="75">
        <v>130</v>
      </c>
      <c r="AY17" s="76"/>
      <c r="AZ17" s="76"/>
      <c r="BA17" s="77">
        <f t="shared" si="13"/>
        <v>130</v>
      </c>
      <c r="BB17" s="87">
        <v>287</v>
      </c>
      <c r="BC17" s="88"/>
      <c r="BD17" s="88"/>
      <c r="BE17" s="89">
        <f t="shared" si="14"/>
        <v>287</v>
      </c>
      <c r="BF17" s="75">
        <v>138</v>
      </c>
      <c r="BG17" s="76"/>
      <c r="BH17" s="76"/>
      <c r="BI17" s="126">
        <f t="shared" si="23"/>
        <v>138</v>
      </c>
      <c r="BJ17" s="154">
        <v>162</v>
      </c>
      <c r="BK17" s="155"/>
      <c r="BL17" s="155"/>
      <c r="BM17" s="164">
        <f t="shared" si="15"/>
        <v>162</v>
      </c>
      <c r="BN17" s="206">
        <v>150</v>
      </c>
      <c r="BO17" s="207"/>
      <c r="BP17" s="207"/>
      <c r="BQ17" s="208">
        <f t="shared" si="16"/>
        <v>150</v>
      </c>
      <c r="BR17" s="87">
        <v>107</v>
      </c>
      <c r="BS17" s="88"/>
      <c r="BT17" s="88">
        <v>0</v>
      </c>
      <c r="BU17" s="86">
        <f t="shared" si="21"/>
        <v>107</v>
      </c>
      <c r="BV17" s="75">
        <v>154</v>
      </c>
      <c r="BW17" s="76"/>
      <c r="BX17" s="76"/>
      <c r="BY17" s="74">
        <f t="shared" si="22"/>
        <v>154</v>
      </c>
      <c r="BZ17" s="184">
        <f>B17+F17+J17+N17+R17+V17+Z17+AD17+AH17+AL17+AP17+AX17+AT17+BB17+BF17+BJ17+BN17+BR17+BV17</f>
        <v>1595</v>
      </c>
      <c r="CA17" s="180">
        <f t="shared" si="18"/>
        <v>0</v>
      </c>
      <c r="CB17" s="180">
        <f>D17+H17+L17+P17+T17+X17+AB17+AF17+AJ17+AN17+AR17+AV17+AZ17+BD17+BH17+BL17+BP17+BT17+BX17</f>
        <v>0</v>
      </c>
      <c r="CC17" s="181">
        <f t="shared" si="20"/>
        <v>1595</v>
      </c>
    </row>
    <row r="18" spans="1:81" ht="84.75" customHeight="1" thickBot="1">
      <c r="A18" s="31" t="s">
        <v>17</v>
      </c>
      <c r="B18" s="32">
        <f aca="true" t="shared" si="24" ref="B18:AG18">SUM(B6:B17)</f>
        <v>48</v>
      </c>
      <c r="C18" s="33">
        <f t="shared" si="24"/>
        <v>0</v>
      </c>
      <c r="D18" s="33">
        <f t="shared" si="24"/>
        <v>0</v>
      </c>
      <c r="E18" s="34">
        <f t="shared" si="24"/>
        <v>48</v>
      </c>
      <c r="F18" s="35">
        <f t="shared" si="24"/>
        <v>452</v>
      </c>
      <c r="G18" s="33">
        <f t="shared" si="24"/>
        <v>0</v>
      </c>
      <c r="H18" s="33">
        <f t="shared" si="24"/>
        <v>0</v>
      </c>
      <c r="I18" s="36">
        <f t="shared" si="24"/>
        <v>452</v>
      </c>
      <c r="J18" s="32">
        <f t="shared" si="24"/>
        <v>439</v>
      </c>
      <c r="K18" s="33">
        <f t="shared" si="24"/>
        <v>0</v>
      </c>
      <c r="L18" s="33">
        <f t="shared" si="24"/>
        <v>0</v>
      </c>
      <c r="M18" s="34">
        <f t="shared" si="24"/>
        <v>439</v>
      </c>
      <c r="N18" s="35">
        <f t="shared" si="24"/>
        <v>218</v>
      </c>
      <c r="O18" s="33">
        <f t="shared" si="24"/>
        <v>0</v>
      </c>
      <c r="P18" s="33">
        <f t="shared" si="24"/>
        <v>0</v>
      </c>
      <c r="Q18" s="36">
        <f t="shared" si="24"/>
        <v>218</v>
      </c>
      <c r="R18" s="32">
        <f t="shared" si="24"/>
        <v>182</v>
      </c>
      <c r="S18" s="33">
        <f t="shared" si="24"/>
        <v>0</v>
      </c>
      <c r="T18" s="33">
        <f t="shared" si="24"/>
        <v>0</v>
      </c>
      <c r="U18" s="34">
        <f t="shared" si="24"/>
        <v>182</v>
      </c>
      <c r="V18" s="35">
        <f t="shared" si="24"/>
        <v>460</v>
      </c>
      <c r="W18" s="33">
        <f t="shared" si="24"/>
        <v>0</v>
      </c>
      <c r="X18" s="33">
        <f t="shared" si="24"/>
        <v>0</v>
      </c>
      <c r="Y18" s="36">
        <f t="shared" si="24"/>
        <v>460</v>
      </c>
      <c r="Z18" s="32">
        <f t="shared" si="24"/>
        <v>336</v>
      </c>
      <c r="AA18" s="33">
        <f t="shared" si="24"/>
        <v>0</v>
      </c>
      <c r="AB18" s="33">
        <f t="shared" si="24"/>
        <v>0</v>
      </c>
      <c r="AC18" s="34">
        <f t="shared" si="24"/>
        <v>336</v>
      </c>
      <c r="AD18" s="35">
        <f t="shared" si="24"/>
        <v>286</v>
      </c>
      <c r="AE18" s="33">
        <f t="shared" si="24"/>
        <v>0</v>
      </c>
      <c r="AF18" s="33">
        <f t="shared" si="24"/>
        <v>0</v>
      </c>
      <c r="AG18" s="36">
        <f t="shared" si="24"/>
        <v>286</v>
      </c>
      <c r="AH18" s="32">
        <f aca="true" t="shared" si="25" ref="AH18:BA18">SUM(AH6:AH17)</f>
        <v>311</v>
      </c>
      <c r="AI18" s="33">
        <f t="shared" si="25"/>
        <v>0</v>
      </c>
      <c r="AJ18" s="33">
        <f t="shared" si="25"/>
        <v>0</v>
      </c>
      <c r="AK18" s="34">
        <f t="shared" si="25"/>
        <v>311</v>
      </c>
      <c r="AL18" s="35">
        <f t="shared" si="25"/>
        <v>189</v>
      </c>
      <c r="AM18" s="33">
        <f t="shared" si="25"/>
        <v>0</v>
      </c>
      <c r="AN18" s="33">
        <f t="shared" si="25"/>
        <v>0</v>
      </c>
      <c r="AO18" s="36">
        <f t="shared" si="25"/>
        <v>189</v>
      </c>
      <c r="AP18" s="32">
        <f t="shared" si="25"/>
        <v>195</v>
      </c>
      <c r="AQ18" s="33">
        <f t="shared" si="25"/>
        <v>0</v>
      </c>
      <c r="AR18" s="33">
        <f t="shared" si="25"/>
        <v>0</v>
      </c>
      <c r="AS18" s="34">
        <f t="shared" si="25"/>
        <v>195</v>
      </c>
      <c r="AT18" s="35">
        <f t="shared" si="25"/>
        <v>260</v>
      </c>
      <c r="AU18" s="33">
        <f t="shared" si="25"/>
        <v>0</v>
      </c>
      <c r="AV18" s="33">
        <f t="shared" si="25"/>
        <v>0</v>
      </c>
      <c r="AW18" s="36">
        <f t="shared" si="25"/>
        <v>260</v>
      </c>
      <c r="AX18" s="32">
        <f t="shared" si="25"/>
        <v>339</v>
      </c>
      <c r="AY18" s="33">
        <f t="shared" si="25"/>
        <v>0</v>
      </c>
      <c r="AZ18" s="33">
        <f t="shared" si="25"/>
        <v>0</v>
      </c>
      <c r="BA18" s="34">
        <f t="shared" si="25"/>
        <v>339</v>
      </c>
      <c r="BB18" s="96">
        <f aca="true" t="shared" si="26" ref="BB18:BL18">SUM(BB6:BB17)</f>
        <v>570</v>
      </c>
      <c r="BC18" s="94">
        <f t="shared" si="26"/>
        <v>0</v>
      </c>
      <c r="BD18" s="94">
        <f t="shared" si="26"/>
        <v>0</v>
      </c>
      <c r="BE18" s="95">
        <f t="shared" si="26"/>
        <v>570</v>
      </c>
      <c r="BF18" s="127">
        <f t="shared" si="26"/>
        <v>470</v>
      </c>
      <c r="BG18" s="128">
        <f t="shared" si="26"/>
        <v>0</v>
      </c>
      <c r="BH18" s="128">
        <f t="shared" si="26"/>
        <v>0</v>
      </c>
      <c r="BI18" s="129">
        <f t="shared" si="26"/>
        <v>470</v>
      </c>
      <c r="BJ18" s="32">
        <f t="shared" si="26"/>
        <v>492</v>
      </c>
      <c r="BK18" s="33">
        <f t="shared" si="26"/>
        <v>0</v>
      </c>
      <c r="BL18" s="33">
        <f t="shared" si="26"/>
        <v>0</v>
      </c>
      <c r="BM18" s="165">
        <f>BJ18+BK18+BL18</f>
        <v>492</v>
      </c>
      <c r="BN18" s="182">
        <f aca="true" t="shared" si="27" ref="BN18:BU18">SUM(BN6:BN17)</f>
        <v>416</v>
      </c>
      <c r="BO18" s="183">
        <f t="shared" si="27"/>
        <v>0</v>
      </c>
      <c r="BP18" s="183">
        <f t="shared" si="27"/>
        <v>0</v>
      </c>
      <c r="BQ18" s="165">
        <f t="shared" si="27"/>
        <v>416</v>
      </c>
      <c r="BR18" s="165">
        <f t="shared" si="27"/>
        <v>437</v>
      </c>
      <c r="BS18" s="165">
        <f t="shared" si="27"/>
        <v>0</v>
      </c>
      <c r="BT18" s="165">
        <f t="shared" si="27"/>
        <v>0</v>
      </c>
      <c r="BU18" s="165">
        <f t="shared" si="27"/>
        <v>437</v>
      </c>
      <c r="BV18" s="165">
        <f aca="true" t="shared" si="28" ref="BV18:CC18">SUM(BV6:BV17)</f>
        <v>437</v>
      </c>
      <c r="BW18" s="165">
        <f t="shared" si="28"/>
        <v>0</v>
      </c>
      <c r="BX18" s="165">
        <f t="shared" si="28"/>
        <v>2</v>
      </c>
      <c r="BY18" s="165">
        <f t="shared" si="28"/>
        <v>439</v>
      </c>
      <c r="BZ18" s="32">
        <f t="shared" si="28"/>
        <v>6537</v>
      </c>
      <c r="CA18" s="33">
        <f t="shared" si="28"/>
        <v>0</v>
      </c>
      <c r="CB18" s="33">
        <f t="shared" si="28"/>
        <v>2</v>
      </c>
      <c r="CC18" s="34">
        <f t="shared" si="28"/>
        <v>6539</v>
      </c>
    </row>
    <row r="19" spans="1:81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130"/>
      <c r="BG19" s="130"/>
      <c r="BH19" s="130"/>
      <c r="BI19" s="130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130"/>
      <c r="BG20" s="130"/>
      <c r="BH20" s="130"/>
      <c r="BI20" s="130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30"/>
      <c r="BG21" s="130"/>
      <c r="BH21" s="130"/>
      <c r="BI21" s="130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130"/>
      <c r="BG22" s="130"/>
      <c r="BH22" s="130"/>
      <c r="BI22" s="130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23.2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30"/>
      <c r="BG23" s="130"/>
      <c r="BH23" s="130"/>
      <c r="BI23" s="130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33.75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131"/>
      <c r="BG24" s="131"/>
      <c r="BH24" s="131"/>
      <c r="BI24" s="131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1:81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132"/>
      <c r="BG25" s="132"/>
      <c r="BH25" s="132"/>
      <c r="BI25" s="13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33"/>
      <c r="BG26" s="133"/>
      <c r="BH26" s="133"/>
      <c r="BI26" s="133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33"/>
      <c r="BG27" s="133"/>
      <c r="BH27" s="133"/>
      <c r="BI27" s="133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33"/>
      <c r="BG28" s="133"/>
      <c r="BH28" s="133"/>
      <c r="BI28" s="133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33"/>
      <c r="BG29" s="133"/>
      <c r="BH29" s="133"/>
      <c r="BI29" s="133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33"/>
      <c r="BG30" s="133"/>
      <c r="BH30" s="133"/>
      <c r="BI30" s="133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33"/>
      <c r="BG31" s="133"/>
      <c r="BH31" s="133"/>
      <c r="BI31" s="133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33"/>
      <c r="BG32" s="133"/>
      <c r="BH32" s="133"/>
      <c r="BI32" s="133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33"/>
      <c r="BG33" s="133"/>
      <c r="BH33" s="133"/>
      <c r="BI33" s="133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33"/>
      <c r="BG34" s="133"/>
      <c r="BH34" s="133"/>
      <c r="BI34" s="133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33"/>
      <c r="BG35" s="133"/>
      <c r="BH35" s="133"/>
      <c r="BI35" s="133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33"/>
      <c r="BG36" s="133"/>
      <c r="BH36" s="133"/>
      <c r="BI36" s="133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</sheetData>
  <sheetProtection/>
  <mergeCells count="25">
    <mergeCell ref="B2:BI2"/>
    <mergeCell ref="B4:E4"/>
    <mergeCell ref="BN4:BQ4"/>
    <mergeCell ref="AD4:AG4"/>
    <mergeCell ref="BF4:BI4"/>
    <mergeCell ref="J4:M4"/>
    <mergeCell ref="AP4:AS4"/>
    <mergeCell ref="BZ2:CC2"/>
    <mergeCell ref="N4:Q4"/>
    <mergeCell ref="A1:CC1"/>
    <mergeCell ref="A3:A5"/>
    <mergeCell ref="R4:U4"/>
    <mergeCell ref="V4:Y4"/>
    <mergeCell ref="Z4:AC4"/>
    <mergeCell ref="AL4:AO4"/>
    <mergeCell ref="F4:I4"/>
    <mergeCell ref="BB4:BE4"/>
    <mergeCell ref="BR4:BU4"/>
    <mergeCell ref="BZ3:CC4"/>
    <mergeCell ref="AT4:AW4"/>
    <mergeCell ref="B3:BL3"/>
    <mergeCell ref="BJ4:BM4"/>
    <mergeCell ref="AX4:BA4"/>
    <mergeCell ref="AH4:AK4"/>
    <mergeCell ref="BV4:BY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37" r:id="rId2"/>
  <ignoredErrors>
    <ignoredError sqref="CB10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Y23"/>
  <sheetViews>
    <sheetView tabSelected="1" zoomScale="70" zoomScaleNormal="70" zoomScalePageLayoutView="0" workbookViewId="0" topLeftCell="A4">
      <selection activeCell="X11" sqref="X11"/>
    </sheetView>
  </sheetViews>
  <sheetFormatPr defaultColWidth="9.140625" defaultRowHeight="12.75"/>
  <cols>
    <col min="1" max="1" width="30.28125" style="0" customWidth="1"/>
    <col min="2" max="20" width="15.421875" style="0" customWidth="1"/>
    <col min="21" max="21" width="23.00390625" style="0" customWidth="1"/>
    <col min="25" max="25" width="10.7109375" style="0" bestFit="1" customWidth="1"/>
  </cols>
  <sheetData>
    <row r="1" spans="1:21" ht="67.5" customHeight="1" thickBot="1">
      <c r="A1" s="291" t="s">
        <v>57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42" t="s">
        <v>68</v>
      </c>
      <c r="N1" s="242"/>
      <c r="O1" s="242"/>
      <c r="P1" s="242"/>
      <c r="Q1" s="242"/>
      <c r="R1" s="242"/>
      <c r="S1" s="242"/>
      <c r="T1" s="242"/>
      <c r="U1" s="242"/>
    </row>
    <row r="2" spans="1:21" ht="35.25" customHeight="1">
      <c r="A2" s="299" t="s">
        <v>1</v>
      </c>
      <c r="B2" s="293" t="s">
        <v>2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5"/>
      <c r="U2" s="301" t="s">
        <v>0</v>
      </c>
    </row>
    <row r="3" spans="1:21" ht="35.25" customHeight="1" thickBot="1">
      <c r="A3" s="300"/>
      <c r="B3" s="169">
        <v>2005</v>
      </c>
      <c r="C3" s="170">
        <v>2006</v>
      </c>
      <c r="D3" s="170">
        <v>2007</v>
      </c>
      <c r="E3" s="170">
        <v>2008</v>
      </c>
      <c r="F3" s="170">
        <v>2009</v>
      </c>
      <c r="G3" s="170">
        <v>2010</v>
      </c>
      <c r="H3" s="170">
        <v>2011</v>
      </c>
      <c r="I3" s="170">
        <v>2012</v>
      </c>
      <c r="J3" s="170">
        <v>2013</v>
      </c>
      <c r="K3" s="170">
        <v>2014</v>
      </c>
      <c r="L3" s="170">
        <v>2015</v>
      </c>
      <c r="M3" s="170">
        <v>2016</v>
      </c>
      <c r="N3" s="171">
        <v>2017</v>
      </c>
      <c r="O3" s="170">
        <v>2018</v>
      </c>
      <c r="P3" s="170">
        <v>2019</v>
      </c>
      <c r="Q3" s="170">
        <v>2020</v>
      </c>
      <c r="R3" s="215">
        <v>2021</v>
      </c>
      <c r="S3" s="171">
        <v>2022</v>
      </c>
      <c r="T3" s="170">
        <v>2023</v>
      </c>
      <c r="U3" s="302"/>
    </row>
    <row r="4" spans="1:21" ht="42.75" customHeight="1">
      <c r="A4" s="216" t="s">
        <v>13</v>
      </c>
      <c r="B4" s="45">
        <v>2244000</v>
      </c>
      <c r="C4" s="13">
        <v>24244864</v>
      </c>
      <c r="D4" s="45">
        <v>29535000</v>
      </c>
      <c r="E4" s="13">
        <v>6502591</v>
      </c>
      <c r="F4" s="45">
        <v>5130000</v>
      </c>
      <c r="G4" s="25">
        <v>22603064</v>
      </c>
      <c r="H4" s="45">
        <v>16963736</v>
      </c>
      <c r="I4" s="13">
        <v>7280323</v>
      </c>
      <c r="J4" s="45">
        <v>8673346</v>
      </c>
      <c r="K4" s="13">
        <v>4723205.1</v>
      </c>
      <c r="L4" s="156">
        <v>4355387.25</v>
      </c>
      <c r="M4" s="157">
        <v>5621075.440000001</v>
      </c>
      <c r="N4" s="156">
        <v>16875881</v>
      </c>
      <c r="O4" s="157">
        <v>25487695</v>
      </c>
      <c r="P4" s="156">
        <v>27828959.000000004</v>
      </c>
      <c r="Q4" s="157">
        <v>29959356.62</v>
      </c>
      <c r="R4" s="156">
        <v>31060705.04</v>
      </c>
      <c r="S4" s="157">
        <v>55515947.77</v>
      </c>
      <c r="T4" s="156">
        <v>54469329.36</v>
      </c>
      <c r="U4" s="217">
        <f>B4+C4+D4+E4+F4+G4+H4+I4+J4+K4+L4+M4+N4+O4+P4+Q4+R4+S4+T4</f>
        <v>379074465.58</v>
      </c>
    </row>
    <row r="5" spans="1:21" ht="42.75" customHeight="1">
      <c r="A5" s="160" t="s">
        <v>14</v>
      </c>
      <c r="B5" s="46">
        <v>154000</v>
      </c>
      <c r="C5" s="14">
        <v>588240</v>
      </c>
      <c r="D5" s="46">
        <v>3415000</v>
      </c>
      <c r="E5" s="14">
        <v>1383409</v>
      </c>
      <c r="F5" s="46">
        <v>920000</v>
      </c>
      <c r="G5" s="26">
        <v>2517749</v>
      </c>
      <c r="H5" s="46">
        <v>2254869</v>
      </c>
      <c r="I5" s="14">
        <v>2233643</v>
      </c>
      <c r="J5" s="46">
        <v>4734342</v>
      </c>
      <c r="K5" s="14">
        <v>4015160.8999999994</v>
      </c>
      <c r="L5" s="78">
        <v>5184090.140000001</v>
      </c>
      <c r="M5" s="27">
        <v>4585820.499999999</v>
      </c>
      <c r="N5" s="78">
        <v>9754314</v>
      </c>
      <c r="O5" s="118">
        <v>19654849</v>
      </c>
      <c r="P5" s="78">
        <v>15242392</v>
      </c>
      <c r="Q5" s="118">
        <v>12177949.36</v>
      </c>
      <c r="R5" s="78">
        <v>14049349.38</v>
      </c>
      <c r="S5" s="118">
        <v>31987695.35</v>
      </c>
      <c r="T5" s="78">
        <v>47203769.69</v>
      </c>
      <c r="U5" s="218">
        <f>B5+C5+D5+E5+F5+G5+H5+I5+J5+K5+L5+M5+N5+O5+P5+Q5+R5+S5+T5</f>
        <v>182056642.32</v>
      </c>
    </row>
    <row r="6" spans="1:21" ht="42.75" customHeight="1">
      <c r="A6" s="160" t="s">
        <v>15</v>
      </c>
      <c r="B6" s="46"/>
      <c r="C6" s="14">
        <v>6883000</v>
      </c>
      <c r="D6" s="46"/>
      <c r="E6" s="14"/>
      <c r="F6" s="46"/>
      <c r="G6" s="26">
        <v>1069788</v>
      </c>
      <c r="H6" s="46">
        <v>795751</v>
      </c>
      <c r="I6" s="14"/>
      <c r="J6" s="46">
        <v>417141</v>
      </c>
      <c r="K6" s="14"/>
      <c r="L6" s="78"/>
      <c r="M6" s="27"/>
      <c r="N6" s="78"/>
      <c r="O6" s="118"/>
      <c r="P6" s="78">
        <v>1916000</v>
      </c>
      <c r="Q6" s="118">
        <v>2146079.3</v>
      </c>
      <c r="R6" s="78">
        <v>3362000</v>
      </c>
      <c r="S6" s="118">
        <v>4838821.3</v>
      </c>
      <c r="T6" s="78">
        <v>6257000</v>
      </c>
      <c r="U6" s="218">
        <f>B6+C6+D6+E6+F6+G6+H6+I6+J6+K6+L6+M6+N6+O6+P6+Q6+R6+S6+T6</f>
        <v>27685580.6</v>
      </c>
    </row>
    <row r="7" spans="1:21" ht="42.75" customHeight="1">
      <c r="A7" s="158" t="s">
        <v>56</v>
      </c>
      <c r="B7" s="46"/>
      <c r="C7" s="14">
        <v>316280</v>
      </c>
      <c r="D7" s="46"/>
      <c r="E7" s="14"/>
      <c r="F7" s="46"/>
      <c r="G7" s="26"/>
      <c r="H7" s="46"/>
      <c r="I7" s="14"/>
      <c r="J7" s="46">
        <v>64695</v>
      </c>
      <c r="K7" s="14">
        <v>100000</v>
      </c>
      <c r="L7" s="78"/>
      <c r="M7" s="27"/>
      <c r="N7" s="78">
        <v>895860</v>
      </c>
      <c r="O7" s="118">
        <v>760077</v>
      </c>
      <c r="P7" s="78">
        <v>557395</v>
      </c>
      <c r="Q7" s="118">
        <v>1449798.42</v>
      </c>
      <c r="R7" s="78">
        <v>2002000</v>
      </c>
      <c r="S7" s="118">
        <v>3839581.18</v>
      </c>
      <c r="T7" s="78">
        <v>8851274.22</v>
      </c>
      <c r="U7" s="218">
        <f>B7+C7+D7+E7+F7+G7+H7+I7+J7+K7+L7+M7+N7+O7+P7+Q7+R7+S7+T7</f>
        <v>18836960.82</v>
      </c>
    </row>
    <row r="8" spans="1:21" ht="42.75" customHeight="1" thickBot="1">
      <c r="A8" s="235" t="s">
        <v>16</v>
      </c>
      <c r="B8" s="100"/>
      <c r="C8" s="99">
        <v>8005618</v>
      </c>
      <c r="D8" s="100">
        <v>7474000</v>
      </c>
      <c r="E8" s="99">
        <v>3711000</v>
      </c>
      <c r="F8" s="100">
        <v>7074000</v>
      </c>
      <c r="G8" s="186">
        <v>1113215</v>
      </c>
      <c r="H8" s="100">
        <v>2170593</v>
      </c>
      <c r="I8" s="99">
        <v>1849034</v>
      </c>
      <c r="J8" s="100">
        <v>4519476</v>
      </c>
      <c r="K8" s="99">
        <v>4002095</v>
      </c>
      <c r="L8" s="187">
        <v>4239941.61</v>
      </c>
      <c r="M8" s="188">
        <v>4509498.06</v>
      </c>
      <c r="N8" s="187">
        <v>12256218</v>
      </c>
      <c r="O8" s="189">
        <v>20401167</v>
      </c>
      <c r="P8" s="187">
        <v>20613174</v>
      </c>
      <c r="Q8" s="189">
        <v>20424736.3</v>
      </c>
      <c r="R8" s="187">
        <v>21333744.58</v>
      </c>
      <c r="S8" s="189">
        <v>43365916.4</v>
      </c>
      <c r="T8" s="187">
        <v>54613789.73</v>
      </c>
      <c r="U8" s="236">
        <f>B8+C8+D8+E8+F8+G8+H8+I8+J8+K8+L8+M8+N8+O8+P8+Q8+R8+S8+T8</f>
        <v>241677216.68</v>
      </c>
    </row>
    <row r="9" spans="1:21" ht="42.75" customHeight="1" thickBot="1">
      <c r="A9" s="28" t="s">
        <v>0</v>
      </c>
      <c r="B9" s="29">
        <f aca="true" t="shared" si="0" ref="B9:I9">SUM(B4:B8)</f>
        <v>2398000</v>
      </c>
      <c r="C9" s="30">
        <f t="shared" si="0"/>
        <v>40038002</v>
      </c>
      <c r="D9" s="30">
        <f t="shared" si="0"/>
        <v>40424000</v>
      </c>
      <c r="E9" s="30">
        <f t="shared" si="0"/>
        <v>11597000</v>
      </c>
      <c r="F9" s="30">
        <f t="shared" si="0"/>
        <v>13124000</v>
      </c>
      <c r="G9" s="30">
        <f t="shared" si="0"/>
        <v>27303816</v>
      </c>
      <c r="H9" s="30">
        <f t="shared" si="0"/>
        <v>22184949</v>
      </c>
      <c r="I9" s="30">
        <f t="shared" si="0"/>
        <v>11363000</v>
      </c>
      <c r="J9" s="30">
        <f aca="true" t="shared" si="1" ref="J9:P9">SUM(J4:J8)</f>
        <v>18409000</v>
      </c>
      <c r="K9" s="30">
        <f t="shared" si="1"/>
        <v>12840461</v>
      </c>
      <c r="L9" s="30">
        <f t="shared" si="1"/>
        <v>13779419</v>
      </c>
      <c r="M9" s="30">
        <f t="shared" si="1"/>
        <v>14716394</v>
      </c>
      <c r="N9" s="30">
        <f t="shared" si="1"/>
        <v>39782273</v>
      </c>
      <c r="O9" s="30">
        <f t="shared" si="1"/>
        <v>66303788</v>
      </c>
      <c r="P9" s="30">
        <f t="shared" si="1"/>
        <v>66157920</v>
      </c>
      <c r="Q9" s="30">
        <f>SUM(Q4:Q8)</f>
        <v>66157920</v>
      </c>
      <c r="R9" s="30">
        <f>SUM(R4:R8)</f>
        <v>71807799</v>
      </c>
      <c r="S9" s="30">
        <f>SUM(S4:S8)</f>
        <v>139547962</v>
      </c>
      <c r="T9" s="30">
        <f>SUM(T4:T8)</f>
        <v>171395163</v>
      </c>
      <c r="U9" s="120">
        <f>SUM(U4:U8)</f>
        <v>849330866</v>
      </c>
    </row>
    <row r="10" spans="1:21" ht="42.75" customHeight="1" thickBot="1">
      <c r="A10" s="285" t="s">
        <v>4</v>
      </c>
      <c r="B10" s="286"/>
      <c r="C10" s="286"/>
      <c r="D10" s="286"/>
      <c r="E10" s="287"/>
      <c r="F10" s="283">
        <f>U9</f>
        <v>849330866</v>
      </c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</row>
    <row r="11" spans="1:24" ht="4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0"/>
      <c r="X11" s="121"/>
    </row>
    <row r="12" spans="1:21" ht="42" customHeight="1" thickBot="1">
      <c r="A12" s="292" t="s">
        <v>58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42" t="s">
        <v>68</v>
      </c>
      <c r="N12" s="242"/>
      <c r="O12" s="242"/>
      <c r="P12" s="242"/>
      <c r="Q12" s="242"/>
      <c r="R12" s="242"/>
      <c r="S12" s="242"/>
      <c r="T12" s="242"/>
      <c r="U12" s="242"/>
    </row>
    <row r="13" spans="1:21" ht="35.25" customHeight="1" thickBot="1">
      <c r="A13" s="303" t="s">
        <v>1</v>
      </c>
      <c r="B13" s="288" t="s">
        <v>2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90"/>
      <c r="T13" s="193"/>
      <c r="U13" s="297" t="s">
        <v>0</v>
      </c>
    </row>
    <row r="14" spans="1:21" ht="35.25" customHeight="1" thickBot="1">
      <c r="A14" s="304"/>
      <c r="B14" s="169">
        <v>2005</v>
      </c>
      <c r="C14" s="170">
        <v>2006</v>
      </c>
      <c r="D14" s="170">
        <v>2007</v>
      </c>
      <c r="E14" s="170">
        <v>2008</v>
      </c>
      <c r="F14" s="170">
        <v>2009</v>
      </c>
      <c r="G14" s="170">
        <v>2010</v>
      </c>
      <c r="H14" s="170">
        <v>2011</v>
      </c>
      <c r="I14" s="170">
        <v>2012</v>
      </c>
      <c r="J14" s="170">
        <v>2013</v>
      </c>
      <c r="K14" s="170">
        <v>2014</v>
      </c>
      <c r="L14" s="170">
        <v>2015</v>
      </c>
      <c r="M14" s="170">
        <v>2016</v>
      </c>
      <c r="N14" s="170">
        <v>2017</v>
      </c>
      <c r="O14" s="170">
        <v>2018</v>
      </c>
      <c r="P14" s="170">
        <v>2019</v>
      </c>
      <c r="Q14" s="170">
        <v>2020</v>
      </c>
      <c r="R14" s="170">
        <v>2021</v>
      </c>
      <c r="S14" s="171">
        <v>2022</v>
      </c>
      <c r="T14" s="170">
        <v>2023</v>
      </c>
      <c r="U14" s="298"/>
    </row>
    <row r="15" spans="1:25" ht="42.75" customHeight="1">
      <c r="A15" s="219" t="s">
        <v>13</v>
      </c>
      <c r="B15" s="43">
        <v>2244000</v>
      </c>
      <c r="C15" s="13">
        <v>24244864</v>
      </c>
      <c r="D15" s="45">
        <v>29535000</v>
      </c>
      <c r="E15" s="13">
        <v>6502591</v>
      </c>
      <c r="F15" s="45">
        <v>5130000</v>
      </c>
      <c r="G15" s="25">
        <v>22603064</v>
      </c>
      <c r="H15" s="45">
        <v>17242442</v>
      </c>
      <c r="I15" s="13">
        <v>7455199</v>
      </c>
      <c r="J15" s="45">
        <v>8701897</v>
      </c>
      <c r="K15" s="220">
        <v>4434968</v>
      </c>
      <c r="L15" s="221">
        <v>4683398</v>
      </c>
      <c r="M15" s="222">
        <v>6076863</v>
      </c>
      <c r="N15" s="221">
        <v>17202965</v>
      </c>
      <c r="O15" s="223">
        <v>26280922.950000003</v>
      </c>
      <c r="P15" s="224">
        <v>30649630</v>
      </c>
      <c r="Q15" s="223">
        <v>29975814.7</v>
      </c>
      <c r="R15" s="224">
        <v>31593732.52</v>
      </c>
      <c r="S15" s="223">
        <v>55752209.59</v>
      </c>
      <c r="T15" s="224">
        <v>60811600.54</v>
      </c>
      <c r="U15" s="194">
        <f>B15+C15+D15+E15+F15+G15+H15+I15+J15+K15+L15+M15+N15+O15+P15+Q15+R15+S15+T15</f>
        <v>391121161.3</v>
      </c>
      <c r="Y15" s="82"/>
    </row>
    <row r="16" spans="1:21" ht="42.75" customHeight="1">
      <c r="A16" s="23" t="s">
        <v>14</v>
      </c>
      <c r="B16" s="44">
        <v>154000</v>
      </c>
      <c r="C16" s="14">
        <v>588240</v>
      </c>
      <c r="D16" s="46">
        <v>3415000</v>
      </c>
      <c r="E16" s="14">
        <v>1383409</v>
      </c>
      <c r="F16" s="46">
        <v>920000</v>
      </c>
      <c r="G16" s="26">
        <v>2517749</v>
      </c>
      <c r="H16" s="46">
        <v>2254869</v>
      </c>
      <c r="I16" s="14">
        <v>2230559</v>
      </c>
      <c r="J16" s="46">
        <v>4891610</v>
      </c>
      <c r="K16" s="90">
        <v>4423423</v>
      </c>
      <c r="L16" s="78">
        <v>5220274</v>
      </c>
      <c r="M16" s="27">
        <v>4345853</v>
      </c>
      <c r="N16" s="78">
        <v>10026938</v>
      </c>
      <c r="O16" s="97">
        <v>19433253.48</v>
      </c>
      <c r="P16" s="134">
        <v>13355959.62</v>
      </c>
      <c r="Q16" s="97">
        <v>12155637.42</v>
      </c>
      <c r="R16" s="134">
        <v>13755757.45</v>
      </c>
      <c r="S16" s="97">
        <v>31564646.79</v>
      </c>
      <c r="T16" s="134">
        <v>38847436.27</v>
      </c>
      <c r="U16" s="195">
        <f>B16+C16+D16+E16+F16+G16+H16+I16+J16+K16+L16+M16+N16+O16+P16+Q16+R16+S16+T16</f>
        <v>171484615.03000003</v>
      </c>
    </row>
    <row r="17" spans="1:21" ht="42.75" customHeight="1">
      <c r="A17" s="23" t="s">
        <v>15</v>
      </c>
      <c r="B17" s="44"/>
      <c r="C17" s="14">
        <v>6883000</v>
      </c>
      <c r="D17" s="46"/>
      <c r="E17" s="14"/>
      <c r="F17" s="46"/>
      <c r="G17" s="26">
        <v>1069788</v>
      </c>
      <c r="H17" s="46">
        <v>795751</v>
      </c>
      <c r="I17" s="14"/>
      <c r="J17" s="46">
        <v>417141</v>
      </c>
      <c r="K17" s="90"/>
      <c r="L17" s="78"/>
      <c r="M17" s="27"/>
      <c r="N17" s="78"/>
      <c r="O17" s="97"/>
      <c r="P17" s="134">
        <v>1419478.5499999998</v>
      </c>
      <c r="Q17" s="97">
        <v>2146079.3</v>
      </c>
      <c r="R17" s="134">
        <v>2794041.64</v>
      </c>
      <c r="S17" s="97">
        <v>4999037.77</v>
      </c>
      <c r="T17" s="134">
        <v>5017326.95</v>
      </c>
      <c r="U17" s="195">
        <f>B17+C17+D17+E17+F17+G17+H17+I17+J17+K17+L17+M17+N17+O17+P17+Q17+R17+S17+T17</f>
        <v>25541644.21</v>
      </c>
    </row>
    <row r="18" spans="1:21" ht="42.75" customHeight="1">
      <c r="A18" s="22" t="s">
        <v>56</v>
      </c>
      <c r="B18" s="44"/>
      <c r="C18" s="14">
        <v>316280</v>
      </c>
      <c r="D18" s="46"/>
      <c r="E18" s="14"/>
      <c r="F18" s="46"/>
      <c r="G18" s="26"/>
      <c r="H18" s="46"/>
      <c r="I18" s="14"/>
      <c r="J18" s="46">
        <v>67844</v>
      </c>
      <c r="K18" s="90">
        <v>143864</v>
      </c>
      <c r="L18" s="78"/>
      <c r="M18" s="27"/>
      <c r="N18" s="78">
        <v>484811</v>
      </c>
      <c r="O18" s="97">
        <v>598556</v>
      </c>
      <c r="P18" s="134">
        <v>933728.1699999998</v>
      </c>
      <c r="Q18" s="97">
        <v>1455652.28</v>
      </c>
      <c r="R18" s="134">
        <v>2362704.01</v>
      </c>
      <c r="S18" s="97">
        <v>3890137.37</v>
      </c>
      <c r="T18" s="134">
        <v>9496332.95</v>
      </c>
      <c r="U18" s="195">
        <f>B18+C18+D18+E18+F18+G18+H18+I18+J18+K18+L18+M18+N18+O18+P18+Q18+R18+S18+T18</f>
        <v>19749909.78</v>
      </c>
    </row>
    <row r="19" spans="1:25" ht="42.75" customHeight="1" thickBot="1">
      <c r="A19" s="24" t="s">
        <v>16</v>
      </c>
      <c r="B19" s="225"/>
      <c r="C19" s="226">
        <v>8005618</v>
      </c>
      <c r="D19" s="227">
        <v>7474000</v>
      </c>
      <c r="E19" s="226">
        <v>3711000</v>
      </c>
      <c r="F19" s="227">
        <v>7074000</v>
      </c>
      <c r="G19" s="228">
        <v>1113215</v>
      </c>
      <c r="H19" s="227">
        <v>2170593</v>
      </c>
      <c r="I19" s="226">
        <v>1776434</v>
      </c>
      <c r="J19" s="227">
        <v>4485360</v>
      </c>
      <c r="K19" s="229">
        <v>3944672</v>
      </c>
      <c r="L19" s="230">
        <v>4214388</v>
      </c>
      <c r="M19" s="231">
        <v>4509498</v>
      </c>
      <c r="N19" s="230">
        <v>12198801</v>
      </c>
      <c r="O19" s="232">
        <v>20287961</v>
      </c>
      <c r="P19" s="233">
        <v>19799124.08</v>
      </c>
      <c r="Q19" s="232">
        <v>20424736.3</v>
      </c>
      <c r="R19" s="233">
        <v>21301563.38</v>
      </c>
      <c r="S19" s="232">
        <v>43341930.48</v>
      </c>
      <c r="T19" s="233">
        <v>51610403.75</v>
      </c>
      <c r="U19" s="234">
        <f>B19+C19+D19+E19+F19+G19+H19+I19+J19+K19+L19+M19+N19+O19+P19+Q19+R19+S19+T19</f>
        <v>237443297.98999998</v>
      </c>
      <c r="Y19" s="82"/>
    </row>
    <row r="20" spans="1:21" ht="42.75" customHeight="1" thickBot="1">
      <c r="A20" s="212" t="s">
        <v>0</v>
      </c>
      <c r="B20" s="213">
        <f aca="true" t="shared" si="2" ref="B20:I20">SUM(B15:B19)</f>
        <v>2398000</v>
      </c>
      <c r="C20" s="196">
        <f t="shared" si="2"/>
        <v>40038002</v>
      </c>
      <c r="D20" s="196">
        <f t="shared" si="2"/>
        <v>40424000</v>
      </c>
      <c r="E20" s="196">
        <f t="shared" si="2"/>
        <v>11597000</v>
      </c>
      <c r="F20" s="196">
        <f>SUM(F15:F19)</f>
        <v>13124000</v>
      </c>
      <c r="G20" s="196">
        <f t="shared" si="2"/>
        <v>27303816</v>
      </c>
      <c r="H20" s="196">
        <f t="shared" si="2"/>
        <v>22463655</v>
      </c>
      <c r="I20" s="196">
        <f t="shared" si="2"/>
        <v>11462192</v>
      </c>
      <c r="J20" s="196">
        <f>SUM(J15:J19)</f>
        <v>18563852</v>
      </c>
      <c r="K20" s="196">
        <f>SUM(K15:K19)</f>
        <v>12946927</v>
      </c>
      <c r="L20" s="196">
        <f>SUM(L15:L19)</f>
        <v>14118060</v>
      </c>
      <c r="M20" s="196">
        <f>M15+M16+M17+M18+M19</f>
        <v>14932214</v>
      </c>
      <c r="N20" s="196">
        <f>N15+N16+N17+N18+N19</f>
        <v>39913515</v>
      </c>
      <c r="O20" s="196">
        <f aca="true" t="shared" si="3" ref="O20:U20">SUM(O15:O19)</f>
        <v>66600693.43000001</v>
      </c>
      <c r="P20" s="196">
        <f t="shared" si="3"/>
        <v>66157920.419999994</v>
      </c>
      <c r="Q20" s="196">
        <f t="shared" si="3"/>
        <v>66157920</v>
      </c>
      <c r="R20" s="196">
        <f t="shared" si="3"/>
        <v>71807799</v>
      </c>
      <c r="S20" s="196">
        <f t="shared" si="3"/>
        <v>139547962</v>
      </c>
      <c r="T20" s="196">
        <f>SUM(T15:T19)</f>
        <v>165783100.46</v>
      </c>
      <c r="U20" s="214">
        <f t="shared" si="3"/>
        <v>845340628.3100001</v>
      </c>
    </row>
    <row r="21" spans="1:21" ht="42.75" customHeight="1" thickBot="1">
      <c r="A21" s="285" t="s">
        <v>5</v>
      </c>
      <c r="B21" s="286"/>
      <c r="C21" s="286"/>
      <c r="D21" s="286"/>
      <c r="E21" s="287"/>
      <c r="F21" s="296">
        <f>U20</f>
        <v>845340628.3100001</v>
      </c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4"/>
    </row>
    <row r="23" spans="15:20" ht="12.75">
      <c r="O23" s="82"/>
      <c r="P23" s="82"/>
      <c r="Q23" s="82"/>
      <c r="R23" s="82"/>
      <c r="S23" s="82"/>
      <c r="T23" s="82"/>
    </row>
  </sheetData>
  <sheetProtection/>
  <mergeCells count="14">
    <mergeCell ref="F21:U21"/>
    <mergeCell ref="U13:U14"/>
    <mergeCell ref="A2:A3"/>
    <mergeCell ref="U2:U3"/>
    <mergeCell ref="A21:E21"/>
    <mergeCell ref="A13:A14"/>
    <mergeCell ref="F10:U10"/>
    <mergeCell ref="A10:E10"/>
    <mergeCell ref="B13:S13"/>
    <mergeCell ref="M12:U12"/>
    <mergeCell ref="M1:U1"/>
    <mergeCell ref="A1:L1"/>
    <mergeCell ref="A12:L12"/>
    <mergeCell ref="B2:T2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scale="48" r:id="rId2"/>
  <ignoredErrors>
    <ignoredError sqref="B20:E20 B9:N9 O9:S9 O20:S20 G20:L20 T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2019-07-02T06:50:45Z</cp:lastPrinted>
  <dcterms:created xsi:type="dcterms:W3CDTF">1999-05-26T11:21:22Z</dcterms:created>
  <dcterms:modified xsi:type="dcterms:W3CDTF">2024-04-01T06:01:21Z</dcterms:modified>
  <cp:category/>
  <cp:version/>
  <cp:contentType/>
  <cp:contentStatus/>
</cp:coreProperties>
</file>